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11715" tabRatio="851" firstSheet="38" activeTab="49"/>
  </bookViews>
  <sheets>
    <sheet name="Специал ОФО МедА " sheetId="1" r:id="rId1"/>
    <sheet name="МАГ ОФО  МедА ГОСУПР" sheetId="2" r:id="rId2"/>
    <sheet name="МАГ ЗФО МедА ГОСУПР" sheetId="3" r:id="rId3"/>
    <sheet name="Бакалавр ОФО АСИА" sheetId="4" r:id="rId4"/>
    <sheet name="Бакалавр ЗФО АСИА" sheetId="5" r:id="rId5"/>
    <sheet name="МАГ ОФО АСИА" sheetId="6" r:id="rId6"/>
    <sheet name="МАГ ЗФО АСИА" sheetId="7" r:id="rId7"/>
    <sheet name="Бакалавр ОФО АБиП" sheetId="8" r:id="rId8"/>
    <sheet name="Бакалавр ОФО СОКР. АБиП" sheetId="9" r:id="rId9"/>
    <sheet name="Бакалавр ЗФО АБиП" sheetId="10" r:id="rId10"/>
    <sheet name="Бакалавр ЗФО СОКР. АБиП" sheetId="11" r:id="rId11"/>
    <sheet name="Специалист ОФО АПБиП" sheetId="12" r:id="rId12"/>
    <sheet name="Специалис ОФО СОКР. АБиП " sheetId="13" r:id="rId13"/>
    <sheet name="МАГ ОФО АБиП" sheetId="14" r:id="rId14"/>
    <sheet name="МАГ ЗФО АБиП" sheetId="15" r:id="rId15"/>
    <sheet name="МАГ ОЗФО АБиП" sheetId="16" r:id="rId16"/>
    <sheet name="Бакалавр ОФО ИЭиУ" sheetId="17" r:id="rId17"/>
    <sheet name="Бакалавр ЗФО ИЭиУ" sheetId="18" r:id="rId18"/>
    <sheet name="МАГ ОФО ИЭиУ" sheetId="19" r:id="rId19"/>
    <sheet name="МАГ ЗФО ИЭиУ" sheetId="20" r:id="rId20"/>
    <sheet name="Бак ОФО ГПА" sheetId="21" r:id="rId21"/>
    <sheet name="БАК ОЗО ГПА" sheetId="22" r:id="rId22"/>
    <sheet name="Бак ЗФО ГПА" sheetId="23" r:id="rId23"/>
    <sheet name="Спец ОФО ГПА" sheetId="24" r:id="rId24"/>
    <sheet name="Спец ЗФО ГПА" sheetId="25" r:id="rId25"/>
    <sheet name="МАГ ОФО ГПА" sheetId="26" r:id="rId26"/>
    <sheet name="МАГ ОЗО ГПА" sheetId="27" r:id="rId27"/>
    <sheet name="МАГ ЗФО ГПА" sheetId="28" r:id="rId28"/>
    <sheet name="Бак ОФО ЕИСН" sheetId="29" r:id="rId29"/>
    <sheet name="Бак ЗФО ЕИСН" sheetId="30" r:id="rId30"/>
    <sheet name="Маг ОФО ЕИСН" sheetId="31" r:id="rId31"/>
    <sheet name="МАГ ЗФО ЕИСН" sheetId="32" r:id="rId32"/>
    <sheet name="Бак ОФО СЕГИ" sheetId="33" r:id="rId33"/>
    <sheet name="Бак ЗФО СЕГИ" sheetId="34" r:id="rId34"/>
    <sheet name="Маг ЗФО СЕГИ" sheetId="35" r:id="rId35"/>
    <sheet name="Маг ОФО СЕГИ" sheetId="36" r:id="rId36"/>
    <sheet name="Бак ОФО ФТИ" sheetId="37" r:id="rId37"/>
    <sheet name="Бак ЗФО ФТИ" sheetId="38" r:id="rId38"/>
    <sheet name="Маг ОФО ФТИ" sheetId="39" r:id="rId39"/>
    <sheet name="Маг ЗФО ФТИ" sheetId="40" r:id="rId40"/>
    <sheet name="Бак ОФО ИПОМ" sheetId="41" r:id="rId41"/>
    <sheet name="Бак ЗФО ИПОМ" sheetId="42" r:id="rId42"/>
    <sheet name="Бак ОФО ТА" sheetId="43" r:id="rId43"/>
    <sheet name="Бак ЗФО ТА" sheetId="44" r:id="rId44"/>
    <sheet name="Бак ОЗФО ТА" sheetId="45" r:id="rId45"/>
    <sheet name="Спец ОФО ТА" sheetId="46" r:id="rId46"/>
    <sheet name="Маг ОФО ТА" sheetId="47" r:id="rId47"/>
    <sheet name="Маг ЗФО ТА" sheetId="48" r:id="rId48"/>
    <sheet name="Маг ОЗФО ТА" sheetId="49" r:id="rId49"/>
    <sheet name="Свод по ВО " sheetId="50" r:id="rId50"/>
    <sheet name="Лист3" sheetId="51" r:id="rId51"/>
  </sheets>
  <externalReferences>
    <externalReference r:id="rId54"/>
    <externalReference r:id="rId55"/>
    <externalReference r:id="rId56"/>
  </externalReferences>
  <definedNames>
    <definedName name="_xlnm.Print_Area" localSheetId="49">'Свод по ВО '!$A$1:$AJ$67</definedName>
  </definedNames>
  <calcPr fullCalcOnLoad="1"/>
</workbook>
</file>

<file path=xl/comments10.xml><?xml version="1.0" encoding="utf-8"?>
<comments xmlns="http://schemas.openxmlformats.org/spreadsheetml/2006/main">
  <authors>
    <author>Студент</author>
  </authors>
  <commentList>
    <comment ref="G11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Исправленно</t>
        </r>
      </text>
    </comment>
  </commentList>
</comments>
</file>

<file path=xl/comments11.xml><?xml version="1.0" encoding="utf-8"?>
<comments xmlns="http://schemas.openxmlformats.org/spreadsheetml/2006/main">
  <authors>
    <author>Студент</author>
  </authors>
  <commentList>
    <comment ref="G28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Выпуск 2016
</t>
        </r>
      </text>
    </comment>
  </commentList>
</comments>
</file>

<file path=xl/sharedStrings.xml><?xml version="1.0" encoding="utf-8"?>
<sst xmlns="http://schemas.openxmlformats.org/spreadsheetml/2006/main" count="3101" uniqueCount="380">
  <si>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</si>
  <si>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</si>
  <si>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</si>
  <si>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</si>
  <si>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</si>
  <si>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</si>
  <si>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</si>
  <si>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</si>
  <si>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</si>
  <si>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</si>
  <si>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</si>
  <si>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</si>
  <si>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</si>
  <si>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</si>
  <si>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</si>
  <si>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</si>
  <si>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</si>
  <si>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</si>
  <si>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</si>
  <si>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</si>
  <si>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</si>
  <si>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</si>
  <si>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</si>
  <si>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</si>
  <si>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Название подразделения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</si>
  <si>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</si>
  <si>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</si>
  <si>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</si>
  <si>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</si>
  <si>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Название подразделения  Медицинская академия имени С.И. Георгиевского</t>
  </si>
  <si>
    <t>38.04.04 Государственное и муниципальное управление</t>
  </si>
  <si>
    <t xml:space="preserve">Ведущий специалист по учебно-методической работе деканата ФПО                                               Самохин Н.В. 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</si>
  <si>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</si>
  <si>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</si>
  <si>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</si>
  <si>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</si>
  <si>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</si>
  <si>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</si>
  <si>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Начальник учебно-методического отдела                  Судьева Н.С.</t>
  </si>
  <si>
    <t>08.03.01 Строительство</t>
  </si>
  <si>
    <t>Начальник учебно-методического отдела                                  Судьева Н.С.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</si>
  <si>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</si>
  <si>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</si>
  <si>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</si>
  <si>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</si>
  <si>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Начальник учебно - методического отдела                                                                    Судьева Н.С.</t>
  </si>
  <si>
    <t xml:space="preserve">Начальник Учебно - методического отдела                                                                                            Судьева Н.С.                                                </t>
  </si>
  <si>
    <t>АКАДЕМИЯ БИОРЕСУРСОВ И ПРИРОДОПОЛЬЗОВАНИЯ КФУ</t>
  </si>
  <si>
    <t>выпуск 2016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</si>
  <si>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</si>
  <si>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</si>
  <si>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</si>
  <si>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</si>
  <si>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</si>
  <si>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</si>
  <si>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</si>
  <si>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</si>
  <si>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</si>
  <si>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</si>
  <si>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</si>
  <si>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</si>
  <si>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</si>
  <si>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</si>
  <si>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</si>
  <si>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</si>
  <si>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</si>
  <si>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</si>
  <si>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</si>
  <si>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</si>
  <si>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</si>
  <si>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выпуск 2017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</si>
  <si>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</si>
  <si>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</si>
  <si>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</si>
  <si>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</si>
  <si>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</si>
  <si>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</si>
  <si>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</si>
  <si>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</si>
  <si>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</si>
  <si>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</si>
  <si>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38.03.01 Экономика</t>
  </si>
  <si>
    <t>38.03.02 Менеджмент</t>
  </si>
  <si>
    <t>35.03.10 Агроинженерия</t>
  </si>
  <si>
    <t>Начальник учебного отдела                                                    Беляева Н.И.</t>
  </si>
  <si>
    <t>Итого бакал.</t>
  </si>
  <si>
    <t>выпуск 2020</t>
  </si>
  <si>
    <t>21.03.02 Продукты питания животного происхождения</t>
  </si>
  <si>
    <t xml:space="preserve">    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</si>
  <si>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</si>
  <si>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</si>
  <si>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</si>
  <si>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</si>
  <si>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</si>
  <si>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</si>
  <si>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0</t>
  </si>
  <si>
    <t>ФГАОУ ВО "КФУ им. В.И. Вернадского"</t>
  </si>
  <si>
    <t>ИНСТИТУТ ЭКОНОМИКИ И УПРАВЛЕНИЯ</t>
  </si>
  <si>
    <t>(структурное подразделение)</t>
  </si>
  <si>
    <t>38.03.03 Управление персоналом</t>
  </si>
  <si>
    <t>38.03.06 Торговое дело</t>
  </si>
  <si>
    <t xml:space="preserve">Начальник учебно-методического отдела        ____________________ </t>
  </si>
  <si>
    <t>ФГАОУ ВО "КФУ им. Вернадского"</t>
  </si>
  <si>
    <t>38.04.03 Управление персоналом</t>
  </si>
  <si>
    <t xml:space="preserve">Начальник отдела </t>
  </si>
  <si>
    <t>38.04.05 Бизнес-информатика</t>
  </si>
  <si>
    <t>Гуманитарно-педагогическая академия (филиал) ФГАОУ «КФУ имени В. И. Вернадского» в г. Ялте</t>
  </si>
  <si>
    <t>43.03.02 Туризм</t>
  </si>
  <si>
    <t>44.03.01 Педагогическое образование</t>
  </si>
  <si>
    <t>37.03.01 Психология</t>
  </si>
  <si>
    <t>45.05.01 Педагогика и психология девиантного поведения</t>
  </si>
  <si>
    <t>44.04.01 Педагогическое образование</t>
  </si>
  <si>
    <t>Евпаторийский институт социальных наук</t>
  </si>
  <si>
    <t>44.03.02 Психолого-педагогическое образование</t>
  </si>
  <si>
    <t>46.03.01 История</t>
  </si>
  <si>
    <t>45.03.01 Филология</t>
  </si>
  <si>
    <t>44.04.02 Психолого- педагогическое образование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</si>
  <si>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</si>
  <si>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</si>
  <si>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</si>
  <si>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</si>
  <si>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</si>
  <si>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</si>
  <si>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</si>
  <si>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</si>
  <si>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</si>
  <si>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</si>
  <si>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</si>
  <si>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Начальник учебно-методического отдела        ____________________  Ю.С. Вецало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</si>
  <si>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</si>
  <si>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</si>
  <si>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</si>
  <si>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</si>
  <si>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</si>
  <si>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</si>
  <si>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</si>
  <si>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</si>
  <si>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</si>
  <si>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</si>
  <si>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</si>
  <si>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Институт педагогического образования и менеджмента (филиал) ФГАОУ ВО "КФУ им. В. И. Вернадского" в г. Армянске</t>
  </si>
  <si>
    <t xml:space="preserve">Директор Института _____________ Л. А. Турчина </t>
  </si>
  <si>
    <t>Исполнитель ________________ У. В. Киреева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</si>
  <si>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</si>
  <si>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</si>
  <si>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</si>
  <si>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</si>
  <si>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</si>
  <si>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</si>
  <si>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</si>
  <si>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</si>
  <si>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</si>
  <si>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</si>
  <si>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</si>
  <si>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</si>
  <si>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Институт педагогического образования и менеджмента (Армянск)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</si>
  <si>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</si>
  <si>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</si>
  <si>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</si>
  <si>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Итого по  бюджетной и коммерческой  форме обучения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</si>
  <si>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</si>
  <si>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</si>
  <si>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</si>
  <si>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</si>
  <si>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</si>
  <si>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</si>
  <si>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</si>
  <si>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</si>
  <si>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</si>
  <si>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</si>
  <si>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заочная и очно- заочная формы обучения:</t>
  </si>
  <si>
    <t>ИТОГО   ВО</t>
  </si>
  <si>
    <t>38.03.05 Бизнес-информатика</t>
  </si>
  <si>
    <t>43.03.03 Гостиничное дело</t>
  </si>
  <si>
    <t>Начальник отдела организации и мониторинга учебного процесса   ____________________ Т.С. Назарова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</si>
  <si>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</si>
  <si>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</si>
  <si>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</si>
  <si>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</si>
  <si>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</si>
  <si>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</si>
  <si>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</si>
  <si>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</si>
  <si>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</si>
  <si>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</si>
  <si>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</si>
  <si>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</si>
  <si>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</si>
  <si>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</si>
  <si>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</si>
  <si>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</si>
  <si>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</si>
  <si>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</si>
  <si>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</si>
  <si>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</si>
  <si>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05.03.06. Экология и природопользование</t>
  </si>
  <si>
    <t>49.03.01.Физическая культура для лиц с отклонениями в состоянии здоровья (адаптивная физическая культура)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</si>
  <si>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</si>
  <si>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</si>
  <si>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</si>
  <si>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</si>
  <si>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05.04.02. География</t>
  </si>
  <si>
    <t>05.04.06. Экология и природользование</t>
  </si>
  <si>
    <t>06.04.01. Биология</t>
  </si>
  <si>
    <t>35.04.09. Ландшафтная архитектура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</si>
  <si>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</si>
  <si>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</si>
  <si>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</si>
  <si>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</si>
  <si>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</si>
  <si>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</si>
  <si>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</si>
  <si>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47.04.01. Философия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</si>
  <si>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</si>
  <si>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</si>
  <si>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49.04.03. Спорт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</si>
  <si>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</si>
  <si>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</si>
  <si>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</si>
  <si>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</si>
  <si>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</si>
  <si>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Итого граждан России</t>
  </si>
  <si>
    <t>43.03.03  Гостиничное дело</t>
  </si>
  <si>
    <t>Начальник организации и мониторинга учебного процесса   ____________________  Т.С. Назарова</t>
  </si>
  <si>
    <t>Начальник отдела организации и мониторинга учебного процесса  ________________ Т.С. Назарова</t>
  </si>
  <si>
    <t>Начальник отдела организации и мониторинга учебного процесса  __________________ Т.С. Назарова</t>
  </si>
  <si>
    <t>38.04.01 Государственное и муниципальное управление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</si>
  <si>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</si>
  <si>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</si>
  <si>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</si>
  <si>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29.04.03. Технология полиграфического и упаковочного производства</t>
  </si>
  <si>
    <t>42.04.03. Издательское дело</t>
  </si>
  <si>
    <t>45.04.01. Филология (ДПО)</t>
  </si>
  <si>
    <t>БЮД</t>
  </si>
  <si>
    <t>КОМ</t>
  </si>
  <si>
    <t>Итого  БАКАЛАВРЫ ЗО</t>
  </si>
  <si>
    <t>Итого  БАКАЛАВРЫ ОЗ</t>
  </si>
  <si>
    <t>Итого  СПЕЦИАЛИСТЫ ДО</t>
  </si>
  <si>
    <t>Итого  МАГИСТРЫ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</si>
  <si>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</si>
  <si>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</si>
  <si>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</si>
  <si>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</si>
  <si>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</si>
  <si>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</si>
  <si>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</si>
  <si>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</si>
  <si>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</si>
  <si>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</si>
  <si>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</si>
  <si>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</si>
  <si>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</si>
  <si>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</si>
  <si>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</si>
  <si>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</si>
  <si>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</si>
  <si>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</si>
  <si>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</si>
  <si>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</si>
  <si>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</si>
  <si>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</si>
  <si>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</si>
  <si>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</si>
  <si>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</si>
  <si>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</si>
  <si>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</si>
  <si>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</si>
  <si>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</si>
  <si>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</si>
  <si>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</si>
  <si>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</si>
  <si>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</si>
  <si>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</si>
  <si>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</si>
  <si>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</si>
  <si>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</si>
  <si>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</si>
  <si>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</si>
  <si>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</si>
  <si>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</si>
  <si>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</si>
  <si>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</si>
  <si>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Декоративно-прикладное искусство</t>
  </si>
  <si>
    <t>Начальник учебно-методического отдела        ____________________ И.И. Линник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</si>
  <si>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</si>
  <si>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</si>
  <si>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</si>
  <si>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</si>
  <si>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</si>
  <si>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</si>
  <si>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</si>
  <si>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</si>
  <si>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</si>
  <si>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</si>
  <si>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</si>
  <si>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</si>
  <si>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53.04.05</t>
  </si>
  <si>
    <t>53.04.06</t>
  </si>
  <si>
    <t>54.04.01</t>
  </si>
  <si>
    <t>54.04.02</t>
  </si>
  <si>
    <t>Итого граждан Росии</t>
  </si>
  <si>
    <t>Зав. отделом планирования и организации учебного процесса                              Беляева Н.И.</t>
  </si>
  <si>
    <t>Зав .отделом планирования и организации учебного процесса                 Беляева Н.И.</t>
  </si>
  <si>
    <t>Зав.  отделом планирования  и организации учебного процесса                               Беляева Н.И.</t>
  </si>
  <si>
    <t xml:space="preserve">  </t>
  </si>
  <si>
    <t>Директор Физико-технического института                                                                                                       М.В. Глумова</t>
  </si>
  <si>
    <t>Директор Физико-технического института                                                                        М.В. Глумова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</si>
  <si>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</si>
  <si>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</si>
  <si>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</si>
  <si>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</si>
  <si>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</si>
  <si>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</si>
  <si>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</si>
  <si>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Психология девиантного поведения</t>
  </si>
  <si>
    <t>54.05.02</t>
  </si>
  <si>
    <t>Живопись</t>
  </si>
  <si>
    <t>(Магистры)</t>
  </si>
  <si>
    <t xml:space="preserve">Контингент заочной формы обучения на </t>
  </si>
  <si>
    <t>44. 03.02 Психолого-педагогическое образование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</si>
  <si>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</si>
  <si>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</si>
  <si>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</si>
  <si>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</si>
  <si>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Директор Физико-технического института                                                                       М.В. Глумова</t>
  </si>
  <si>
    <t>05.03.03. Графика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</si>
  <si>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</si>
  <si>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</si>
  <si>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</si>
  <si>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</si>
  <si>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</si>
  <si>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</si>
  <si>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</si>
  <si>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</si>
  <si>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</si>
  <si>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</si>
  <si>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очной формы обучения на 01.06.2016 г. (Бакалавры) </t>
  </si>
  <si>
    <t xml:space="preserve">Контингент очной формы обучения на 01.06.2016 г. (Магистры) </t>
  </si>
  <si>
    <t xml:space="preserve">Контингент заочной формы обучения на 01.06.2016 г. (Бакалавры) </t>
  </si>
  <si>
    <t xml:space="preserve">Контингент заочной формы обучения на 01.06.2016 г. (Магистры) </t>
  </si>
  <si>
    <t>АКАДЕМИЯ СТРОИТЕЛЬСТВА ИАРХИТЕКТУРЫ</t>
  </si>
  <si>
    <t>Зав. отделом планирования  и организации учебного процесса                     Беляева Н.И.</t>
  </si>
  <si>
    <t>Зав. отделом  планирования и организации учебного процесса                                 Беляева Н.И.</t>
  </si>
  <si>
    <t xml:space="preserve">Контингент очно-заочной формы обучения на </t>
  </si>
  <si>
    <t>Примечание: студенты 4 курса специальности стоматология переведены на 5 курс 2016\17 уч.года</t>
  </si>
  <si>
    <t>'Факультет/направление подготовки</t>
  </si>
  <si>
    <t>Всего:</t>
  </si>
  <si>
    <t>По факультету</t>
  </si>
  <si>
    <t>Итого:</t>
  </si>
  <si>
    <t>Контингент очная форма обучения 01.07.2016.г. (Специалисты)</t>
  </si>
  <si>
    <t>на 01 .07. 2016 года</t>
  </si>
  <si>
    <t>Сводная ведомость контингента специалистов  Очной формы обучения по состоянию на  01.07.2016 г.</t>
  </si>
  <si>
    <t>Сводная ведомость контингента специалистов  Заочной формы обучения по состоянию на 01.07. 2016 г.</t>
  </si>
  <si>
    <t>Сводная ведомость контингента очно-заочной  формы обучения 01.07.2016 г.</t>
  </si>
  <si>
    <t>Контингент очной формы обучения на 01.07.2016 г. (Бакалавры)</t>
  </si>
  <si>
    <t>Контингент заочная форма обучения 01.07.2016 г. (Бакалавры)</t>
  </si>
  <si>
    <t>Контингент очной формы обучения на 01.07.2016 г. (Магистры)</t>
  </si>
  <si>
    <t>Контингент заочной формы обучения на 01.07.2016 г.(Магистры)</t>
  </si>
  <si>
    <t>Контингент очной формы обучения на 01.07.2016 г.(Бакалавры)</t>
  </si>
  <si>
    <t>Контингент заочная форма обучения 01.07.2016 г.(Бакалавры)</t>
  </si>
  <si>
    <t>Контингент очной формы обучения на 01.07.2016 г.(Магистры)</t>
  </si>
  <si>
    <t xml:space="preserve">Контингент заочной формы обучения на 04.07.2016 г. (Магистры) </t>
  </si>
  <si>
    <t xml:space="preserve">Контингент очной формы обучения на 04.07.2016 г. (Бакалавры) </t>
  </si>
  <si>
    <t xml:space="preserve">Контингент очной формы обучения на 04.07.2016 г. (Магистры) </t>
  </si>
  <si>
    <t xml:space="preserve">Контингент заочной формы обучения на 04.07.2016 г. (Бакалавры) </t>
  </si>
  <si>
    <t xml:space="preserve">Контингент очной формы обучения на 04.07.2016 г. (Специалисты) </t>
  </si>
  <si>
    <t xml:space="preserve">Контингент очно-заочной формы обучения на 04.07.2016 г. (Бакалавры) </t>
  </si>
  <si>
    <t xml:space="preserve">Контингент очно-заочной формы обучения на 01.07.2016 г. (Магистры) </t>
  </si>
  <si>
    <t>Декоративно-прикладное искусство и народные промыслы</t>
  </si>
  <si>
    <t>01.07.2016 г.</t>
  </si>
  <si>
    <t>Контингент заочная форма обучения 01.07.2016 г.(Специалисты)</t>
  </si>
  <si>
    <t>Контингент заочной формы обучения на 01.07.2016 г. (Магистры)</t>
  </si>
  <si>
    <t>Контингент Дневной формы обучения на 1.07.2016</t>
  </si>
  <si>
    <t>в т.ч. контингент Дневной формы обучения на 1.07.2016 (ускоренный срок обучения)</t>
  </si>
  <si>
    <t>Контингент Заочной формы обучения на 1.07.2016</t>
  </si>
  <si>
    <t>в т.ч. контингент Заочной формы обучения на 1.07.2016 (ускорен.срок)</t>
  </si>
  <si>
    <t>Контингент Дневной формы обучения на 1.07.2016 (специалитет)</t>
  </si>
  <si>
    <t>в т.ч. контингент Дневной формы обучения на 1.07.2016 (ускоренный срок специалитет )</t>
  </si>
  <si>
    <t>Контингент очно-заочной формы обучения на 1.07.2016</t>
  </si>
  <si>
    <t>Контингент заочной форма обучения 01.07.2016 г. (Бакалавры)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</si>
</sst>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20"/>
      <name val="Times New Roman Cyr"/>
      <family val="1"/>
    </font>
    <font>
      <sz val="20"/>
      <name val="Arial Cyr"/>
      <family val="0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20"/>
      <name val="Arial Cyr"/>
      <family val="2"/>
    </font>
    <font>
      <b/>
      <i/>
      <sz val="20"/>
      <color indexed="8"/>
      <name val="Times New Roman"/>
      <family val="1"/>
    </font>
    <font>
      <b/>
      <sz val="14"/>
      <name val="Arial Cyr"/>
      <family val="0"/>
    </font>
    <font>
      <b/>
      <i/>
      <sz val="20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5"/>
      <name val="Arial Cyr"/>
      <family val="0"/>
    </font>
    <font>
      <sz val="4"/>
      <name val="Arial Cyr"/>
      <family val="0"/>
    </font>
    <font>
      <sz val="6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b/>
      <sz val="7.8"/>
      <name val="Times New Roman"/>
      <family val="1"/>
    </font>
    <font>
      <b/>
      <i/>
      <sz val="11"/>
      <name val="Times New Roman"/>
      <family val="1"/>
    </font>
    <font>
      <b/>
      <i/>
      <sz val="8"/>
      <name val="Arial Cyr"/>
      <family val="0"/>
    </font>
    <font>
      <sz val="10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b/>
      <sz val="18"/>
      <name val="Times New Roman Cyr"/>
      <family val="0"/>
    </font>
    <font>
      <b/>
      <sz val="16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25"/>
      <name val="Times New Roman Cyr"/>
      <family val="1"/>
    </font>
    <font>
      <b/>
      <sz val="24"/>
      <name val="Times New Roman Cyr"/>
      <family val="1"/>
    </font>
    <font>
      <b/>
      <i/>
      <sz val="14"/>
      <color indexed="8"/>
      <name val="Times New Roman"/>
      <family val="1"/>
    </font>
    <font>
      <b/>
      <i/>
      <sz val="14"/>
      <name val="Arial Cyr"/>
      <family val="2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b/>
      <i/>
      <sz val="12"/>
      <name val="Arial Cyr"/>
      <family val="2"/>
    </font>
    <font>
      <b/>
      <sz val="20"/>
      <name val="Arial Cyr"/>
      <family val="2"/>
    </font>
    <font>
      <sz val="14"/>
      <name val="Arial Cyr"/>
      <family val="2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 Cyr"/>
      <family val="0"/>
    </font>
    <font>
      <sz val="16"/>
      <name val="Arial Cyr"/>
      <family val="0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sz val="14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8"/>
      <name val="Times New Roman Cyr"/>
      <family val="0"/>
    </font>
    <font>
      <b/>
      <i/>
      <sz val="16"/>
      <name val="Times New Roman Cyr"/>
      <family val="0"/>
    </font>
    <font>
      <b/>
      <i/>
      <sz val="16"/>
      <name val="Arial Cyr"/>
      <family val="2"/>
    </font>
    <font>
      <b/>
      <sz val="16"/>
      <name val="Arial Cyr"/>
      <family val="0"/>
    </font>
    <font>
      <b/>
      <i/>
      <sz val="12"/>
      <name val="Times New Roman Cyr"/>
      <family val="0"/>
    </font>
    <font>
      <b/>
      <i/>
      <sz val="14"/>
      <color indexed="8"/>
      <name val="Times New Roman Cyr"/>
      <family val="0"/>
    </font>
    <font>
      <sz val="10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20"/>
      <color theme="1"/>
      <name val="Times New Roman"/>
      <family val="1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Arial Cyr"/>
      <family val="0"/>
    </font>
    <font>
      <sz val="8"/>
      <color theme="1"/>
      <name val="Times New Roman"/>
      <family val="1"/>
    </font>
    <font>
      <b/>
      <sz val="10"/>
      <color rgb="FFFF0000"/>
      <name val="Arial Cyr"/>
      <family val="0"/>
    </font>
    <font>
      <b/>
      <sz val="16"/>
      <color theme="1"/>
      <name val="Times New Roman"/>
      <family val="1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medium"/>
      <top/>
      <bottom style="thin"/>
    </border>
    <border>
      <left style="medium"/>
      <right style="dotted"/>
      <top/>
      <bottom style="thin"/>
    </border>
    <border>
      <left/>
      <right style="dotted"/>
      <top/>
      <bottom style="thin"/>
    </border>
    <border>
      <left style="dotted"/>
      <right style="thin"/>
      <top/>
      <bottom style="thin"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/>
      <right style="medium"/>
      <top style="thin"/>
      <bottom/>
    </border>
    <border>
      <left style="dash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dotted"/>
      <top style="thin"/>
      <bottom style="thin"/>
    </border>
    <border>
      <left/>
      <right style="dotted"/>
      <top style="thin"/>
      <bottom/>
    </border>
    <border>
      <left style="thin"/>
      <right style="dotted"/>
      <top style="thin"/>
      <bottom/>
    </border>
    <border>
      <left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medium"/>
      <top/>
      <bottom/>
    </border>
    <border>
      <left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dotted"/>
      <top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/>
      <right style="dotted"/>
      <top style="medium"/>
      <bottom style="medium"/>
    </border>
    <border>
      <left style="medium"/>
      <right/>
      <top style="thin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dashed"/>
      <right/>
      <top style="medium"/>
      <bottom style="medium"/>
    </border>
    <border>
      <left style="dash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 style="dashed"/>
      <right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/>
      <right style="dashed"/>
      <top style="thin"/>
      <bottom style="thin"/>
    </border>
    <border>
      <left style="dotted"/>
      <right style="dashed"/>
      <top style="thin"/>
      <bottom style="thin"/>
    </border>
    <border>
      <left/>
      <right style="dashed"/>
      <top/>
      <bottom/>
    </border>
    <border>
      <left style="thin"/>
      <right style="dashed"/>
      <top style="thin"/>
      <bottom style="thin"/>
    </border>
    <border>
      <left/>
      <right style="dotted"/>
      <top/>
      <bottom/>
    </border>
    <border>
      <left style="medium"/>
      <right style="dashed"/>
      <top style="thin"/>
      <bottom/>
    </border>
    <border>
      <left/>
      <right style="dashed"/>
      <top style="thin"/>
      <bottom/>
    </border>
    <border>
      <left style="medium"/>
      <right style="dashed"/>
      <top/>
      <bottom style="thin"/>
    </border>
    <border>
      <left/>
      <right style="dashed"/>
      <top/>
      <bottom style="thin"/>
    </border>
    <border>
      <left style="dashed"/>
      <right style="dashed"/>
      <top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/>
      <right style="dotted"/>
      <top style="thin"/>
      <bottom style="medium"/>
    </border>
    <border>
      <left style="thin"/>
      <right style="dotted"/>
      <top style="medium"/>
      <bottom style="medium"/>
    </border>
    <border>
      <left style="thin"/>
      <right style="thin"/>
      <top/>
      <bottom style="medium"/>
    </border>
    <border>
      <left style="medium"/>
      <right style="dotted"/>
      <top/>
      <bottom/>
    </border>
    <border>
      <left style="dashed"/>
      <right style="medium"/>
      <top style="thin"/>
      <bottom style="thin"/>
    </border>
    <border>
      <left style="dotted"/>
      <right style="medium"/>
      <top/>
      <bottom style="thin"/>
    </border>
    <border>
      <left style="dotted"/>
      <right style="dotted"/>
      <top/>
      <bottom/>
    </border>
    <border>
      <left style="dashed"/>
      <right style="medium"/>
      <top style="thin"/>
      <bottom/>
    </border>
    <border>
      <left style="dashed"/>
      <right style="dashed"/>
      <top style="thin"/>
      <bottom/>
    </border>
    <border>
      <left style="medium"/>
      <right style="dotted"/>
      <top style="medium"/>
      <bottom style="thin"/>
    </border>
    <border>
      <left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otted"/>
      <top/>
      <bottom style="medium"/>
    </border>
    <border>
      <left/>
      <right/>
      <top/>
      <bottom style="medium"/>
    </border>
    <border>
      <left style="medium"/>
      <right style="dashed"/>
      <top/>
      <bottom style="medium"/>
    </border>
    <border>
      <left style="dotted"/>
      <right style="dashed"/>
      <top/>
      <bottom style="medium"/>
    </border>
    <border>
      <left style="dotted"/>
      <right style="medium"/>
      <top/>
      <bottom style="medium"/>
    </border>
    <border>
      <left style="dashed"/>
      <right style="dotted"/>
      <top/>
      <bottom style="thin"/>
    </border>
    <border>
      <left style="thin"/>
      <right style="dotted"/>
      <top/>
      <bottom style="thin"/>
    </border>
    <border>
      <left style="dotted"/>
      <right style="medium"/>
      <top style="thin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/>
      <top style="thin"/>
      <bottom style="thin"/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dotted"/>
      <top style="thin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thin"/>
      <right style="dashed"/>
      <top style="thin"/>
      <bottom>
        <color indexed="63"/>
      </bottom>
    </border>
    <border>
      <left style="dotted"/>
      <right style="medium"/>
      <top style="thin"/>
      <bottom style="medium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tted"/>
      <right style="medium"/>
      <top style="medium"/>
      <bottom style="thin"/>
    </border>
    <border>
      <left style="dashed"/>
      <right style="thin"/>
      <top style="thin"/>
      <bottom style="thin"/>
    </border>
    <border>
      <left/>
      <right style="dashed"/>
      <top style="thin"/>
      <bottom style="medium"/>
    </border>
    <border>
      <left style="dashed"/>
      <right style="thin"/>
      <top style="thin"/>
      <bottom style="medium"/>
    </border>
    <border>
      <left style="dashed"/>
      <right style="thin"/>
      <top style="medium"/>
      <bottom style="medium"/>
    </border>
    <border>
      <left/>
      <right style="dashed"/>
      <top style="medium"/>
      <bottom style="medium"/>
    </border>
    <border>
      <left style="dotted"/>
      <right style="dashed"/>
      <top style="medium"/>
      <bottom style="medium"/>
    </border>
    <border>
      <left style="dotted"/>
      <right>
        <color indexed="63"/>
      </right>
      <top style="medium"/>
      <bottom style="thin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>
        <color indexed="8"/>
      </top>
      <bottom/>
    </border>
    <border>
      <left style="medium">
        <color indexed="8"/>
      </left>
      <right/>
      <top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 style="medium">
        <color indexed="8"/>
      </top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5" fillId="20" borderId="0">
      <alignment horizontal="center" vertical="center"/>
      <protection/>
    </xf>
    <xf numFmtId="0" fontId="5" fillId="21" borderId="0">
      <alignment horizontal="center" vertical="center"/>
      <protection/>
    </xf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0" borderId="0">
      <alignment horizontal="left" vertical="center"/>
      <protection/>
    </xf>
    <xf numFmtId="0" fontId="8" fillId="21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center" vertical="center"/>
      <protection/>
    </xf>
    <xf numFmtId="0" fontId="9" fillId="20" borderId="0">
      <alignment horizontal="left" vertical="center"/>
      <protection/>
    </xf>
    <xf numFmtId="0" fontId="10" fillId="20" borderId="0">
      <alignment horizontal="center" vertical="center"/>
      <protection/>
    </xf>
    <xf numFmtId="0" fontId="11" fillId="20" borderId="0">
      <alignment horizontal="center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4" fillId="20" borderId="0">
      <alignment horizontal="center" vertical="center"/>
      <protection/>
    </xf>
    <xf numFmtId="0" fontId="4" fillId="21" borderId="0">
      <alignment horizontal="center" vertical="center"/>
      <protection/>
    </xf>
    <xf numFmtId="0" fontId="12" fillId="20" borderId="0">
      <alignment horizontal="left" vertical="center"/>
      <protection/>
    </xf>
    <xf numFmtId="0" fontId="13" fillId="20" borderId="0">
      <alignment horizontal="left" vertical="top"/>
      <protection/>
    </xf>
    <xf numFmtId="0" fontId="11" fillId="20" borderId="0">
      <alignment horizontal="left" vertical="top"/>
      <protection/>
    </xf>
    <xf numFmtId="0" fontId="12" fillId="20" borderId="0">
      <alignment horizontal="left" vertical="center"/>
      <protection/>
    </xf>
    <xf numFmtId="0" fontId="11" fillId="20" borderId="0">
      <alignment horizontal="left" vertical="top"/>
      <protection/>
    </xf>
    <xf numFmtId="0" fontId="13" fillId="20" borderId="0">
      <alignment horizontal="right" vertical="top"/>
      <protection/>
    </xf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4" fillId="26" borderId="0" applyNumberFormat="0" applyBorder="0" applyAlignment="0" applyProtection="0"/>
    <xf numFmtId="0" fontId="114" fillId="27" borderId="0" applyNumberFormat="0" applyBorder="0" applyAlignment="0" applyProtection="0"/>
    <xf numFmtId="0" fontId="115" fillId="28" borderId="1" applyNumberFormat="0" applyAlignment="0" applyProtection="0"/>
    <xf numFmtId="0" fontId="116" fillId="29" borderId="2" applyNumberFormat="0" applyAlignment="0" applyProtection="0"/>
    <xf numFmtId="0" fontId="11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6" applyNumberFormat="0" applyFill="0" applyAlignment="0" applyProtection="0"/>
    <xf numFmtId="0" fontId="122" fillId="30" borderId="7" applyNumberFormat="0" applyAlignment="0" applyProtection="0"/>
    <xf numFmtId="0" fontId="123" fillId="0" borderId="0" applyNumberFormat="0" applyFill="0" applyBorder="0" applyAlignment="0" applyProtection="0"/>
    <xf numFmtId="0" fontId="12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5" fillId="32" borderId="0" applyNumberFormat="0" applyBorder="0" applyAlignment="0" applyProtection="0"/>
    <xf numFmtId="0" fontId="12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127" fillId="0" borderId="9" applyNumberFormat="0" applyFill="0" applyAlignment="0" applyProtection="0"/>
    <xf numFmtId="49" fontId="31" fillId="0" borderId="10">
      <alignment horizontal="distributed"/>
      <protection/>
    </xf>
    <xf numFmtId="0" fontId="1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9" fillId="34" borderId="0" applyNumberFormat="0" applyBorder="0" applyAlignment="0" applyProtection="0"/>
  </cellStyleXfs>
  <cellXfs count="2764">
    <xf numFmtId="0" fontId="0" fillId="0" borderId="0" xfId="0" applyAlignment="1">
      <alignment/>
    </xf>
    <xf numFmtId="0" fontId="16" fillId="20" borderId="11" xfId="42" applyFont="1" applyFill="1" applyBorder="1" applyAlignment="1" quotePrefix="1">
      <alignment vertical="center" wrapText="1"/>
      <protection/>
    </xf>
    <xf numFmtId="0" fontId="19" fillId="20" borderId="12" xfId="42" applyFont="1" applyFill="1" applyBorder="1" applyAlignment="1" quotePrefix="1">
      <alignment vertical="center" wrapText="1"/>
      <protection/>
    </xf>
    <xf numFmtId="0" fontId="18" fillId="20" borderId="12" xfId="0" applyFont="1" applyFill="1" applyBorder="1" applyAlignment="1">
      <alignment horizontal="left" vertical="center" wrapText="1"/>
    </xf>
    <xf numFmtId="0" fontId="16" fillId="20" borderId="13" xfId="38" applyFont="1" applyFill="1" applyBorder="1" applyAlignment="1" quotePrefix="1">
      <alignment vertical="center" wrapText="1"/>
      <protection/>
    </xf>
    <xf numFmtId="0" fontId="17" fillId="20" borderId="14" xfId="38" applyFont="1" applyFill="1" applyBorder="1" applyAlignment="1" quotePrefix="1">
      <alignment vertical="center" wrapText="1"/>
      <protection/>
    </xf>
    <xf numFmtId="0" fontId="16" fillId="20" borderId="14" xfId="38" applyFont="1" applyFill="1" applyBorder="1" applyAlignment="1" quotePrefix="1">
      <alignment vertical="center" wrapText="1"/>
      <protection/>
    </xf>
    <xf numFmtId="0" fontId="16" fillId="20" borderId="15" xfId="38" applyFont="1" applyFill="1" applyBorder="1" applyAlignment="1" quotePrefix="1">
      <alignment vertical="center" wrapText="1"/>
      <protection/>
    </xf>
    <xf numFmtId="0" fontId="17" fillId="20" borderId="16" xfId="42" applyFont="1" applyFill="1" applyBorder="1" applyAlignment="1" quotePrefix="1">
      <alignment vertical="center" wrapText="1"/>
      <protection/>
    </xf>
    <xf numFmtId="0" fontId="17" fillId="20" borderId="17" xfId="42" applyFont="1" applyFill="1" applyBorder="1" applyAlignment="1" quotePrefix="1">
      <alignment vertical="center" wrapText="1"/>
      <protection/>
    </xf>
    <xf numFmtId="0" fontId="17" fillId="20" borderId="18" xfId="42" applyFont="1" applyFill="1" applyBorder="1" applyAlignment="1" quotePrefix="1">
      <alignment vertical="center" wrapText="1"/>
      <protection/>
    </xf>
    <xf numFmtId="0" fontId="17" fillId="20" borderId="19" xfId="42" applyFont="1" applyFill="1" applyBorder="1" applyAlignment="1" quotePrefix="1">
      <alignment vertical="center" wrapText="1"/>
      <protection/>
    </xf>
    <xf numFmtId="0" fontId="17" fillId="20" borderId="20" xfId="42" applyFont="1" applyFill="1" applyBorder="1" applyAlignment="1" quotePrefix="1">
      <alignment vertical="center" wrapText="1"/>
      <protection/>
    </xf>
    <xf numFmtId="0" fontId="17" fillId="20" borderId="21" xfId="42" applyFont="1" applyFill="1" applyBorder="1" applyAlignment="1" quotePrefix="1">
      <alignment vertical="center" wrapText="1"/>
      <protection/>
    </xf>
    <xf numFmtId="0" fontId="17" fillId="20" borderId="22" xfId="42" applyFont="1" applyFill="1" applyBorder="1" applyAlignment="1" quotePrefix="1">
      <alignment vertical="center" wrapText="1"/>
      <protection/>
    </xf>
    <xf numFmtId="0" fontId="17" fillId="20" borderId="23" xfId="42" applyFont="1" applyFill="1" applyBorder="1" applyAlignment="1" quotePrefix="1">
      <alignment vertical="center" wrapText="1"/>
      <protection/>
    </xf>
    <xf numFmtId="0" fontId="17" fillId="20" borderId="24" xfId="42" applyFont="1" applyFill="1" applyBorder="1" applyAlignment="1" quotePrefix="1">
      <alignment vertical="center" wrapText="1"/>
      <protection/>
    </xf>
    <xf numFmtId="0" fontId="15" fillId="20" borderId="0" xfId="0" applyFont="1" applyFill="1" applyAlignment="1">
      <alignment/>
    </xf>
    <xf numFmtId="0" fontId="14" fillId="20" borderId="0" xfId="0" applyFont="1" applyFill="1" applyBorder="1" applyAlignment="1">
      <alignment horizontal="center" vertical="center" wrapText="1"/>
    </xf>
    <xf numFmtId="0" fontId="18" fillId="20" borderId="25" xfId="0" applyFont="1" applyFill="1" applyBorder="1" applyAlignment="1">
      <alignment horizontal="left" vertical="center" wrapText="1"/>
    </xf>
    <xf numFmtId="0" fontId="17" fillId="20" borderId="13" xfId="38" applyFont="1" applyFill="1" applyBorder="1" applyAlignment="1" quotePrefix="1">
      <alignment vertical="center" wrapText="1"/>
      <protection/>
    </xf>
    <xf numFmtId="0" fontId="16" fillId="20" borderId="26" xfId="38" applyFont="1" applyFill="1" applyBorder="1" applyAlignment="1" quotePrefix="1">
      <alignment vertical="center" wrapText="1"/>
      <protection/>
    </xf>
    <xf numFmtId="0" fontId="17" fillId="20" borderId="27" xfId="38" applyFont="1" applyFill="1" applyBorder="1" applyAlignment="1" quotePrefix="1">
      <alignment vertical="center" wrapText="1"/>
      <protection/>
    </xf>
    <xf numFmtId="0" fontId="17" fillId="20" borderId="10" xfId="42" applyFont="1" applyFill="1" applyBorder="1" applyAlignment="1" quotePrefix="1">
      <alignment vertical="center" wrapText="1"/>
      <protection/>
    </xf>
    <xf numFmtId="0" fontId="17" fillId="20" borderId="28" xfId="38" applyFont="1" applyFill="1" applyBorder="1" applyAlignment="1" quotePrefix="1">
      <alignment vertical="center" wrapText="1"/>
      <protection/>
    </xf>
    <xf numFmtId="0" fontId="17" fillId="20" borderId="29" xfId="38" applyFont="1" applyFill="1" applyBorder="1" applyAlignment="1" quotePrefix="1">
      <alignment vertical="center" wrapText="1"/>
      <protection/>
    </xf>
    <xf numFmtId="0" fontId="18" fillId="20" borderId="0" xfId="0" applyFont="1" applyFill="1" applyBorder="1" applyAlignment="1">
      <alignment horizontal="left" vertical="center" wrapText="1"/>
    </xf>
    <xf numFmtId="0" fontId="18" fillId="20" borderId="0" xfId="0" applyFont="1" applyFill="1" applyBorder="1" applyAlignment="1">
      <alignment/>
    </xf>
    <xf numFmtId="0" fontId="16" fillId="20" borderId="17" xfId="38" applyFont="1" applyFill="1" applyBorder="1" applyAlignment="1">
      <alignment vertical="center" wrapText="1"/>
      <protection/>
    </xf>
    <xf numFmtId="0" fontId="17" fillId="20" borderId="0" xfId="38" applyFont="1" applyFill="1" applyBorder="1" applyAlignment="1" quotePrefix="1">
      <alignment vertical="center" wrapText="1"/>
      <protection/>
    </xf>
    <xf numFmtId="0" fontId="15" fillId="20" borderId="0" xfId="0" applyFont="1" applyFill="1" applyBorder="1" applyAlignment="1">
      <alignment/>
    </xf>
    <xf numFmtId="0" fontId="14" fillId="20" borderId="0" xfId="0" applyFont="1" applyFill="1" applyBorder="1" applyAlignment="1">
      <alignment wrapText="1"/>
    </xf>
    <xf numFmtId="0" fontId="17" fillId="20" borderId="0" xfId="35" applyFont="1" applyFill="1" applyBorder="1" applyAlignment="1" quotePrefix="1">
      <alignment horizontal="center" vertical="center" wrapText="1"/>
      <protection/>
    </xf>
    <xf numFmtId="0" fontId="17" fillId="20" borderId="0" xfId="42" applyFont="1" applyFill="1" applyBorder="1" applyAlignment="1" quotePrefix="1">
      <alignment vertical="center" wrapText="1"/>
      <protection/>
    </xf>
    <xf numFmtId="0" fontId="16" fillId="20" borderId="0" xfId="38" applyFont="1" applyFill="1" applyBorder="1" applyAlignment="1" quotePrefix="1">
      <alignment horizontal="left" vertical="center" wrapText="1"/>
      <protection/>
    </xf>
    <xf numFmtId="0" fontId="20" fillId="20" borderId="12" xfId="0" applyFont="1" applyFill="1" applyBorder="1" applyAlignment="1">
      <alignment horizontal="left" vertical="center" wrapText="1"/>
    </xf>
    <xf numFmtId="0" fontId="18" fillId="20" borderId="0" xfId="0" applyFont="1" applyFill="1" applyBorder="1" applyAlignment="1">
      <alignment horizontal="left" vertical="center"/>
    </xf>
    <xf numFmtId="0" fontId="16" fillId="20" borderId="16" xfId="38" applyFont="1" applyFill="1" applyBorder="1" applyAlignment="1">
      <alignment vertical="center" wrapText="1"/>
      <protection/>
    </xf>
    <xf numFmtId="0" fontId="16" fillId="20" borderId="18" xfId="38" applyFont="1" applyFill="1" applyBorder="1" applyAlignment="1">
      <alignment vertical="center" wrapText="1"/>
      <protection/>
    </xf>
    <xf numFmtId="0" fontId="19" fillId="20" borderId="11" xfId="42" applyFont="1" applyFill="1" applyBorder="1" applyAlignment="1" quotePrefix="1">
      <alignment vertical="center" wrapText="1"/>
      <protection/>
    </xf>
    <xf numFmtId="0" fontId="19" fillId="20" borderId="30" xfId="42" applyFont="1" applyFill="1" applyBorder="1" applyAlignment="1">
      <alignment vertical="center" wrapText="1"/>
      <protection/>
    </xf>
    <xf numFmtId="0" fontId="21" fillId="20" borderId="25" xfId="0" applyFont="1" applyFill="1" applyBorder="1" applyAlignment="1">
      <alignment horizontal="left" vertical="center" wrapText="1"/>
    </xf>
    <xf numFmtId="0" fontId="21" fillId="20" borderId="31" xfId="0" applyFont="1" applyFill="1" applyBorder="1" applyAlignment="1">
      <alignment horizontal="left" vertical="center" wrapText="1"/>
    </xf>
    <xf numFmtId="0" fontId="16" fillId="20" borderId="20" xfId="38" applyFont="1" applyFill="1" applyBorder="1" applyAlignment="1">
      <alignment vertical="center" wrapText="1"/>
      <protection/>
    </xf>
    <xf numFmtId="0" fontId="16" fillId="20" borderId="32" xfId="38" applyFont="1" applyFill="1" applyBorder="1" applyAlignment="1">
      <alignment vertical="center" wrapText="1"/>
      <protection/>
    </xf>
    <xf numFmtId="0" fontId="16" fillId="20" borderId="13" xfId="42" applyFont="1" applyFill="1" applyBorder="1" applyAlignment="1" quotePrefix="1">
      <alignment vertical="center" wrapText="1"/>
      <protection/>
    </xf>
    <xf numFmtId="0" fontId="16" fillId="20" borderId="25" xfId="42" applyFont="1" applyFill="1" applyBorder="1" applyAlignment="1" quotePrefix="1">
      <alignment vertical="center" wrapText="1"/>
      <protection/>
    </xf>
    <xf numFmtId="0" fontId="16" fillId="20" borderId="12" xfId="42" applyFont="1" applyFill="1" applyBorder="1" applyAlignment="1" quotePrefix="1">
      <alignment vertical="center" wrapText="1"/>
      <protection/>
    </xf>
    <xf numFmtId="0" fontId="16" fillId="20" borderId="33" xfId="42" applyFont="1" applyFill="1" applyBorder="1" applyAlignment="1" quotePrefix="1">
      <alignment vertical="center" wrapText="1"/>
      <protection/>
    </xf>
    <xf numFmtId="0" fontId="14" fillId="20" borderId="0" xfId="0" applyFont="1" applyFill="1" applyBorder="1" applyAlignment="1">
      <alignment horizontal="center" wrapText="1"/>
    </xf>
    <xf numFmtId="0" fontId="17" fillId="20" borderId="21" xfId="38" applyFont="1" applyFill="1" applyBorder="1" applyAlignment="1" quotePrefix="1">
      <alignment vertical="center" wrapText="1"/>
      <protection/>
    </xf>
    <xf numFmtId="0" fontId="16" fillId="20" borderId="34" xfId="38" applyFont="1" applyFill="1" applyBorder="1" applyAlignment="1" quotePrefix="1">
      <alignment vertical="center" wrapText="1"/>
      <protection/>
    </xf>
    <xf numFmtId="0" fontId="17" fillId="20" borderId="35" xfId="38" applyFont="1" applyFill="1" applyBorder="1" applyAlignment="1" quotePrefix="1">
      <alignment vertical="center" wrapText="1"/>
      <protection/>
    </xf>
    <xf numFmtId="0" fontId="16" fillId="20" borderId="36" xfId="42" applyFont="1" applyFill="1" applyBorder="1" applyAlignment="1" quotePrefix="1">
      <alignment vertical="center" wrapText="1"/>
      <protection/>
    </xf>
    <xf numFmtId="0" fontId="16" fillId="20" borderId="29" xfId="38" applyFont="1" applyFill="1" applyBorder="1" applyAlignment="1" quotePrefix="1">
      <alignment vertical="center" wrapText="1"/>
      <protection/>
    </xf>
    <xf numFmtId="0" fontId="16" fillId="20" borderId="28" xfId="38" applyFont="1" applyFill="1" applyBorder="1" applyAlignment="1" quotePrefix="1">
      <alignment vertical="center" wrapText="1"/>
      <protection/>
    </xf>
    <xf numFmtId="0" fontId="16" fillId="20" borderId="13" xfId="38" applyFont="1" applyFill="1" applyBorder="1" applyAlignment="1" quotePrefix="1">
      <alignment horizontal="center" vertical="center" wrapText="1"/>
      <protection/>
    </xf>
    <xf numFmtId="0" fontId="16" fillId="20" borderId="25" xfId="38" applyFont="1" applyFill="1" applyBorder="1" applyAlignment="1" quotePrefix="1">
      <alignment horizontal="center" vertical="center" wrapText="1"/>
      <protection/>
    </xf>
    <xf numFmtId="0" fontId="16" fillId="20" borderId="36" xfId="38" applyFont="1" applyFill="1" applyBorder="1" applyAlignment="1" quotePrefix="1">
      <alignment horizontal="center" vertical="center" wrapText="1"/>
      <protection/>
    </xf>
    <xf numFmtId="0" fontId="16" fillId="20" borderId="12" xfId="38" applyFont="1" applyFill="1" applyBorder="1" applyAlignment="1" quotePrefix="1">
      <alignment horizontal="center" vertical="center" wrapText="1"/>
      <protection/>
    </xf>
    <xf numFmtId="0" fontId="18" fillId="20" borderId="36" xfId="0" applyFont="1" applyFill="1" applyBorder="1" applyAlignment="1">
      <alignment horizontal="center" vertical="center"/>
    </xf>
    <xf numFmtId="0" fontId="18" fillId="20" borderId="12" xfId="0" applyFont="1" applyFill="1" applyBorder="1" applyAlignment="1">
      <alignment horizontal="center" vertical="center"/>
    </xf>
    <xf numFmtId="0" fontId="16" fillId="20" borderId="11" xfId="38" applyFont="1" applyFill="1" applyBorder="1" applyAlignment="1" quotePrefix="1">
      <alignment horizontal="center" vertical="center" wrapText="1"/>
      <protection/>
    </xf>
    <xf numFmtId="0" fontId="18" fillId="20" borderId="11" xfId="0" applyFont="1" applyFill="1" applyBorder="1" applyAlignment="1">
      <alignment horizontal="center" vertical="center"/>
    </xf>
    <xf numFmtId="0" fontId="17" fillId="20" borderId="37" xfId="38" applyFont="1" applyFill="1" applyBorder="1" applyAlignment="1" quotePrefix="1">
      <alignment vertical="center" wrapText="1"/>
      <protection/>
    </xf>
    <xf numFmtId="0" fontId="17" fillId="20" borderId="20" xfId="38" applyFont="1" applyFill="1" applyBorder="1" applyAlignment="1" quotePrefix="1">
      <alignment vertical="center" wrapText="1"/>
      <protection/>
    </xf>
    <xf numFmtId="0" fontId="17" fillId="20" borderId="24" xfId="38" applyFont="1" applyFill="1" applyBorder="1" applyAlignment="1" quotePrefix="1">
      <alignment vertical="center" wrapText="1"/>
      <protection/>
    </xf>
    <xf numFmtId="0" fontId="17" fillId="20" borderId="32" xfId="38" applyFont="1" applyFill="1" applyBorder="1" applyAlignment="1" quotePrefix="1">
      <alignment vertical="center" wrapText="1"/>
      <protection/>
    </xf>
    <xf numFmtId="0" fontId="19" fillId="20" borderId="25" xfId="42" applyFont="1" applyFill="1" applyBorder="1" applyAlignment="1" quotePrefix="1">
      <alignment vertical="center" wrapText="1"/>
      <protection/>
    </xf>
    <xf numFmtId="0" fontId="16" fillId="20" borderId="21" xfId="42" applyFont="1" applyFill="1" applyBorder="1" applyAlignment="1" quotePrefix="1">
      <alignment vertical="center" wrapText="1"/>
      <protection/>
    </xf>
    <xf numFmtId="0" fontId="16" fillId="20" borderId="35" xfId="42" applyFont="1" applyFill="1" applyBorder="1" applyAlignment="1" quotePrefix="1">
      <alignment vertical="center" wrapText="1"/>
      <protection/>
    </xf>
    <xf numFmtId="0" fontId="16" fillId="20" borderId="20" xfId="42" applyFont="1" applyFill="1" applyBorder="1" applyAlignment="1" quotePrefix="1">
      <alignment vertical="center" wrapText="1"/>
      <protection/>
    </xf>
    <xf numFmtId="0" fontId="16" fillId="20" borderId="32" xfId="42" applyFont="1" applyFill="1" applyBorder="1" applyAlignment="1" quotePrefix="1">
      <alignment vertical="center" wrapText="1"/>
      <protection/>
    </xf>
    <xf numFmtId="0" fontId="16" fillId="20" borderId="24" xfId="42" applyFont="1" applyFill="1" applyBorder="1" applyAlignment="1" quotePrefix="1">
      <alignment vertical="center" wrapText="1"/>
      <protection/>
    </xf>
    <xf numFmtId="0" fontId="16" fillId="20" borderId="19" xfId="42" applyFont="1" applyFill="1" applyBorder="1" applyAlignment="1" quotePrefix="1">
      <alignment vertical="center" wrapText="1"/>
      <protection/>
    </xf>
    <xf numFmtId="0" fontId="16" fillId="20" borderId="38" xfId="42" applyFont="1" applyFill="1" applyBorder="1" applyAlignment="1" quotePrefix="1">
      <alignment vertical="center" wrapText="1"/>
      <protection/>
    </xf>
    <xf numFmtId="0" fontId="16" fillId="20" borderId="29" xfId="42" applyFont="1" applyFill="1" applyBorder="1" applyAlignment="1" quotePrefix="1">
      <alignment vertical="center" wrapText="1"/>
      <protection/>
    </xf>
    <xf numFmtId="0" fontId="16" fillId="20" borderId="18" xfId="38" applyFont="1" applyFill="1" applyBorder="1" applyAlignment="1">
      <alignment horizontal="center" vertical="center" wrapText="1"/>
      <protection/>
    </xf>
    <xf numFmtId="0" fontId="18" fillId="20" borderId="39" xfId="0" applyFont="1" applyFill="1" applyBorder="1" applyAlignment="1">
      <alignment horizontal="left" vertical="center" wrapText="1"/>
    </xf>
    <xf numFmtId="0" fontId="18" fillId="20" borderId="40" xfId="0" applyFont="1" applyFill="1" applyBorder="1" applyAlignment="1">
      <alignment horizontal="left" vertical="center" wrapText="1"/>
    </xf>
    <xf numFmtId="0" fontId="16" fillId="20" borderId="41" xfId="38" applyFont="1" applyFill="1" applyBorder="1" applyAlignment="1" quotePrefix="1">
      <alignment horizontal="center" vertical="center" wrapText="1"/>
      <protection/>
    </xf>
    <xf numFmtId="0" fontId="18" fillId="20" borderId="41" xfId="0" applyFont="1" applyFill="1" applyBorder="1" applyAlignment="1">
      <alignment horizontal="center" vertical="center"/>
    </xf>
    <xf numFmtId="0" fontId="17" fillId="20" borderId="23" xfId="42" applyFont="1" applyFill="1" applyBorder="1" applyAlignment="1" quotePrefix="1">
      <alignment horizontal="center" vertical="center" wrapText="1"/>
      <protection/>
    </xf>
    <xf numFmtId="0" fontId="17" fillId="20" borderId="18" xfId="42" applyFont="1" applyFill="1" applyBorder="1" applyAlignment="1" quotePrefix="1">
      <alignment horizontal="center" vertical="center" wrapText="1"/>
      <protection/>
    </xf>
    <xf numFmtId="0" fontId="22" fillId="20" borderId="22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16" fillId="20" borderId="16" xfId="38" applyFont="1" applyFill="1" applyBorder="1" applyAlignment="1">
      <alignment horizontal="center" vertical="center" wrapText="1"/>
      <protection/>
    </xf>
    <xf numFmtId="0" fontId="16" fillId="20" borderId="17" xfId="38" applyFont="1" applyFill="1" applyBorder="1" applyAlignment="1">
      <alignment horizontal="center" vertical="center" wrapText="1"/>
      <protection/>
    </xf>
    <xf numFmtId="0" fontId="17" fillId="20" borderId="14" xfId="38" applyFont="1" applyFill="1" applyBorder="1" applyAlignment="1" quotePrefix="1">
      <alignment horizontal="center" vertical="center" wrapText="1"/>
      <protection/>
    </xf>
    <xf numFmtId="0" fontId="16" fillId="20" borderId="26" xfId="38" applyFont="1" applyFill="1" applyBorder="1" applyAlignment="1" quotePrefix="1">
      <alignment horizontal="center" vertical="center" wrapText="1"/>
      <protection/>
    </xf>
    <xf numFmtId="0" fontId="16" fillId="20" borderId="14" xfId="38" applyFont="1" applyFill="1" applyBorder="1" applyAlignment="1" quotePrefix="1">
      <alignment horizontal="center" vertical="center" wrapText="1"/>
      <protection/>
    </xf>
    <xf numFmtId="0" fontId="16" fillId="20" borderId="42" xfId="38" applyFont="1" applyFill="1" applyBorder="1" applyAlignment="1">
      <alignment horizontal="center" vertical="center" wrapText="1"/>
      <protection/>
    </xf>
    <xf numFmtId="0" fontId="16" fillId="20" borderId="43" xfId="38" applyFont="1" applyFill="1" applyBorder="1" applyAlignment="1">
      <alignment horizontal="center" vertical="center" wrapText="1"/>
      <protection/>
    </xf>
    <xf numFmtId="0" fontId="17" fillId="20" borderId="17" xfId="42" applyFont="1" applyFill="1" applyBorder="1" applyAlignment="1" quotePrefix="1">
      <alignment horizontal="center" vertical="center" wrapText="1"/>
      <protection/>
    </xf>
    <xf numFmtId="0" fontId="17" fillId="20" borderId="22" xfId="42" applyFont="1" applyFill="1" applyBorder="1" applyAlignment="1" quotePrefix="1">
      <alignment horizontal="center" vertical="center" wrapText="1"/>
      <protection/>
    </xf>
    <xf numFmtId="0" fontId="17" fillId="20" borderId="44" xfId="38" applyFont="1" applyFill="1" applyBorder="1" applyAlignment="1" quotePrefix="1">
      <alignment horizontal="center" vertical="center" wrapText="1"/>
      <protection/>
    </xf>
    <xf numFmtId="0" fontId="17" fillId="20" borderId="29" xfId="38" applyFont="1" applyFill="1" applyBorder="1" applyAlignment="1" quotePrefix="1">
      <alignment horizontal="center" vertical="center" wrapText="1"/>
      <protection/>
    </xf>
    <xf numFmtId="0" fontId="17" fillId="20" borderId="45" xfId="38" applyFont="1" applyFill="1" applyBorder="1" applyAlignment="1" quotePrefix="1">
      <alignment horizontal="center" vertical="center" wrapText="1"/>
      <protection/>
    </xf>
    <xf numFmtId="0" fontId="17" fillId="20" borderId="46" xfId="38" applyFont="1" applyFill="1" applyBorder="1" applyAlignment="1" quotePrefix="1">
      <alignment horizontal="center" vertical="center" wrapText="1"/>
      <protection/>
    </xf>
    <xf numFmtId="0" fontId="17" fillId="20" borderId="47" xfId="42" applyFont="1" applyFill="1" applyBorder="1" applyAlignment="1" quotePrefix="1">
      <alignment horizontal="center" vertical="center" wrapText="1"/>
      <protection/>
    </xf>
    <xf numFmtId="0" fontId="17" fillId="20" borderId="48" xfId="38" applyFont="1" applyFill="1" applyBorder="1" applyAlignment="1" quotePrefix="1">
      <alignment horizontal="center" vertical="center" wrapText="1"/>
      <protection/>
    </xf>
    <xf numFmtId="0" fontId="17" fillId="20" borderId="49" xfId="38" applyFont="1" applyFill="1" applyBorder="1" applyAlignment="1" quotePrefix="1">
      <alignment horizontal="center" vertical="center" wrapText="1"/>
      <protection/>
    </xf>
    <xf numFmtId="0" fontId="22" fillId="20" borderId="20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/>
    </xf>
    <xf numFmtId="0" fontId="17" fillId="20" borderId="24" xfId="42" applyFont="1" applyFill="1" applyBorder="1" applyAlignment="1" quotePrefix="1">
      <alignment horizontal="center" vertical="center" wrapText="1"/>
      <protection/>
    </xf>
    <xf numFmtId="0" fontId="17" fillId="20" borderId="40" xfId="42" applyFont="1" applyFill="1" applyBorder="1" applyAlignment="1" quotePrefix="1">
      <alignment horizontal="center" vertical="center" wrapText="1"/>
      <protection/>
    </xf>
    <xf numFmtId="0" fontId="22" fillId="20" borderId="3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15" fillId="20" borderId="35" xfId="0" applyFont="1" applyFill="1" applyBorder="1" applyAlignment="1">
      <alignment horizontal="center" vertical="center"/>
    </xf>
    <xf numFmtId="0" fontId="15" fillId="20" borderId="21" xfId="0" applyFont="1" applyFill="1" applyBorder="1" applyAlignment="1">
      <alignment horizontal="center" vertical="center"/>
    </xf>
    <xf numFmtId="0" fontId="16" fillId="20" borderId="20" xfId="38" applyFont="1" applyFill="1" applyBorder="1" applyAlignment="1">
      <alignment horizontal="center" vertical="center" wrapText="1"/>
      <protection/>
    </xf>
    <xf numFmtId="0" fontId="16" fillId="20" borderId="21" xfId="38" applyFont="1" applyFill="1" applyBorder="1" applyAlignment="1">
      <alignment horizontal="center" vertical="center" wrapText="1"/>
      <protection/>
    </xf>
    <xf numFmtId="0" fontId="16" fillId="20" borderId="32" xfId="38" applyFont="1" applyFill="1" applyBorder="1" applyAlignment="1">
      <alignment horizontal="center" vertical="center" wrapText="1"/>
      <protection/>
    </xf>
    <xf numFmtId="0" fontId="22" fillId="20" borderId="50" xfId="0" applyFont="1" applyFill="1" applyBorder="1" applyAlignment="1">
      <alignment horizontal="center" vertical="center"/>
    </xf>
    <xf numFmtId="0" fontId="22" fillId="20" borderId="39" xfId="0" applyFont="1" applyFill="1" applyBorder="1" applyAlignment="1">
      <alignment horizontal="center" vertical="center"/>
    </xf>
    <xf numFmtId="0" fontId="17" fillId="20" borderId="51" xfId="42" applyFont="1" applyFill="1" applyBorder="1" applyAlignment="1" quotePrefix="1">
      <alignment horizontal="center" vertical="center" wrapText="1"/>
      <protection/>
    </xf>
    <xf numFmtId="0" fontId="22" fillId="20" borderId="52" xfId="0" applyFont="1" applyFill="1" applyBorder="1" applyAlignment="1">
      <alignment horizontal="center" vertical="center"/>
    </xf>
    <xf numFmtId="0" fontId="15" fillId="20" borderId="52" xfId="0" applyFont="1" applyFill="1" applyBorder="1" applyAlignment="1">
      <alignment horizontal="center" vertical="center"/>
    </xf>
    <xf numFmtId="0" fontId="15" fillId="20" borderId="39" xfId="0" applyFont="1" applyFill="1" applyBorder="1" applyAlignment="1">
      <alignment horizontal="center" vertical="center"/>
    </xf>
    <xf numFmtId="0" fontId="16" fillId="20" borderId="50" xfId="38" applyFont="1" applyFill="1" applyBorder="1" applyAlignment="1">
      <alignment horizontal="center" vertical="center" wrapText="1"/>
      <protection/>
    </xf>
    <xf numFmtId="0" fontId="16" fillId="20" borderId="39" xfId="38" applyFont="1" applyFill="1" applyBorder="1" applyAlignment="1">
      <alignment horizontal="center" vertical="center" wrapText="1"/>
      <protection/>
    </xf>
    <xf numFmtId="0" fontId="16" fillId="20" borderId="40" xfId="38" applyFont="1" applyFill="1" applyBorder="1" applyAlignment="1">
      <alignment horizontal="center" vertical="center" wrapText="1"/>
      <protection/>
    </xf>
    <xf numFmtId="0" fontId="15" fillId="20" borderId="22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6" fillId="20" borderId="53" xfId="38" applyFont="1" applyFill="1" applyBorder="1" applyAlignment="1" quotePrefix="1">
      <alignment horizontal="center" vertical="center" wrapText="1"/>
      <protection/>
    </xf>
    <xf numFmtId="0" fontId="17" fillId="20" borderId="0" xfId="42" applyFont="1" applyFill="1" applyBorder="1" applyAlignment="1" quotePrefix="1">
      <alignment horizontal="center" vertical="center" wrapText="1"/>
      <protection/>
    </xf>
    <xf numFmtId="0" fontId="16" fillId="20" borderId="52" xfId="38" applyFont="1" applyFill="1" applyBorder="1" applyAlignment="1">
      <alignment horizontal="center" vertical="center" wrapText="1"/>
      <protection/>
    </xf>
    <xf numFmtId="0" fontId="16" fillId="20" borderId="54" xfId="38" applyFont="1" applyFill="1" applyBorder="1" applyAlignment="1">
      <alignment horizontal="center" vertical="center" wrapText="1"/>
      <protection/>
    </xf>
    <xf numFmtId="0" fontId="18" fillId="20" borderId="17" xfId="0" applyFont="1" applyFill="1" applyBorder="1" applyAlignment="1">
      <alignment horizontal="center" vertical="center" wrapText="1"/>
    </xf>
    <xf numFmtId="0" fontId="18" fillId="20" borderId="16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>
      <alignment horizontal="center" vertical="center" wrapText="1"/>
    </xf>
    <xf numFmtId="0" fontId="18" fillId="20" borderId="55" xfId="0" applyFont="1" applyFill="1" applyBorder="1" applyAlignment="1">
      <alignment horizontal="center" vertical="center"/>
    </xf>
    <xf numFmtId="0" fontId="18" fillId="20" borderId="56" xfId="0" applyFont="1" applyFill="1" applyBorder="1" applyAlignment="1">
      <alignment horizontal="center" vertical="center"/>
    </xf>
    <xf numFmtId="0" fontId="18" fillId="20" borderId="57" xfId="0" applyFont="1" applyFill="1" applyBorder="1" applyAlignment="1">
      <alignment horizontal="center" vertical="center"/>
    </xf>
    <xf numFmtId="0" fontId="18" fillId="20" borderId="22" xfId="0" applyFont="1" applyFill="1" applyBorder="1" applyAlignment="1">
      <alignment horizontal="center" vertical="center" wrapText="1"/>
    </xf>
    <xf numFmtId="0" fontId="18" fillId="20" borderId="58" xfId="0" applyFont="1" applyFill="1" applyBorder="1" applyAlignment="1">
      <alignment horizontal="center" vertical="center"/>
    </xf>
    <xf numFmtId="0" fontId="22" fillId="20" borderId="25" xfId="0" applyFont="1" applyFill="1" applyBorder="1" applyAlignment="1">
      <alignment horizontal="center" vertical="center"/>
    </xf>
    <xf numFmtId="0" fontId="22" fillId="20" borderId="27" xfId="0" applyFont="1" applyFill="1" applyBorder="1" applyAlignment="1">
      <alignment horizontal="center" vertical="center"/>
    </xf>
    <xf numFmtId="0" fontId="17" fillId="20" borderId="44" xfId="42" applyFont="1" applyFill="1" applyBorder="1" applyAlignment="1" quotePrefix="1">
      <alignment horizontal="center" vertical="center" wrapText="1"/>
      <protection/>
    </xf>
    <xf numFmtId="0" fontId="18" fillId="20" borderId="23" xfId="0" applyFont="1" applyFill="1" applyBorder="1" applyAlignment="1">
      <alignment horizontal="center" vertical="center" wrapText="1"/>
    </xf>
    <xf numFmtId="0" fontId="18" fillId="20" borderId="59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16" fillId="20" borderId="60" xfId="38" applyFont="1" applyFill="1" applyBorder="1" applyAlignment="1">
      <alignment horizontal="center" vertical="center" wrapText="1"/>
      <protection/>
    </xf>
    <xf numFmtId="0" fontId="16" fillId="20" borderId="22" xfId="38" applyFont="1" applyFill="1" applyBorder="1" applyAlignment="1">
      <alignment horizontal="center" vertical="center" wrapText="1"/>
      <protection/>
    </xf>
    <xf numFmtId="0" fontId="15" fillId="20" borderId="13" xfId="0" applyFont="1" applyFill="1" applyBorder="1" applyAlignment="1">
      <alignment horizontal="center" vertical="center"/>
    </xf>
    <xf numFmtId="0" fontId="15" fillId="20" borderId="27" xfId="0" applyFont="1" applyFill="1" applyBorder="1" applyAlignment="1">
      <alignment horizontal="center" vertical="center"/>
    </xf>
    <xf numFmtId="0" fontId="20" fillId="20" borderId="61" xfId="0" applyFont="1" applyFill="1" applyBorder="1" applyAlignment="1">
      <alignment horizontal="left" vertical="center" wrapText="1"/>
    </xf>
    <xf numFmtId="0" fontId="18" fillId="20" borderId="20" xfId="0" applyFont="1" applyFill="1" applyBorder="1" applyAlignment="1">
      <alignment horizontal="center" vertical="center" wrapText="1"/>
    </xf>
    <xf numFmtId="0" fontId="18" fillId="20" borderId="21" xfId="0" applyFont="1" applyFill="1" applyBorder="1" applyAlignment="1">
      <alignment horizontal="center" vertical="center" wrapText="1"/>
    </xf>
    <xf numFmtId="0" fontId="18" fillId="20" borderId="32" xfId="0" applyFont="1" applyFill="1" applyBorder="1" applyAlignment="1">
      <alignment horizontal="center" vertical="center" wrapText="1"/>
    </xf>
    <xf numFmtId="0" fontId="18" fillId="20" borderId="35" xfId="0" applyFont="1" applyFill="1" applyBorder="1" applyAlignment="1">
      <alignment horizontal="center" vertical="center" wrapText="1"/>
    </xf>
    <xf numFmtId="0" fontId="18" fillId="20" borderId="24" xfId="0" applyFont="1" applyFill="1" applyBorder="1" applyAlignment="1">
      <alignment horizontal="center" vertical="center" wrapText="1"/>
    </xf>
    <xf numFmtId="0" fontId="16" fillId="20" borderId="62" xfId="38" applyFont="1" applyFill="1" applyBorder="1" applyAlignment="1" quotePrefix="1">
      <alignment horizontal="center" vertical="center" wrapText="1"/>
      <protection/>
    </xf>
    <xf numFmtId="0" fontId="16" fillId="20" borderId="63" xfId="38" applyFont="1" applyFill="1" applyBorder="1" applyAlignment="1" quotePrefix="1">
      <alignment horizontal="center" vertical="center" wrapText="1"/>
      <protection/>
    </xf>
    <xf numFmtId="0" fontId="18" fillId="20" borderId="50" xfId="0" applyFont="1" applyFill="1" applyBorder="1" applyAlignment="1">
      <alignment horizontal="left" vertical="center" wrapText="1"/>
    </xf>
    <xf numFmtId="0" fontId="19" fillId="20" borderId="30" xfId="42" applyFont="1" applyFill="1" applyBorder="1" applyAlignment="1" quotePrefix="1">
      <alignment vertical="center" wrapText="1"/>
      <protection/>
    </xf>
    <xf numFmtId="0" fontId="16" fillId="20" borderId="50" xfId="35" applyFont="1" applyFill="1" applyBorder="1" applyAlignment="1" quotePrefix="1">
      <alignment horizontal="center" vertical="center" textRotation="255" wrapText="1"/>
      <protection/>
    </xf>
    <xf numFmtId="0" fontId="16" fillId="20" borderId="52" xfId="35" applyFont="1" applyFill="1" applyBorder="1" applyAlignment="1" quotePrefix="1">
      <alignment horizontal="center" vertical="center" textRotation="255" wrapText="1"/>
      <protection/>
    </xf>
    <xf numFmtId="0" fontId="16" fillId="20" borderId="0" xfId="35" applyFont="1" applyFill="1" applyBorder="1" applyAlignment="1" quotePrefix="1">
      <alignment horizontal="center" vertical="center" textRotation="255" wrapText="1"/>
      <protection/>
    </xf>
    <xf numFmtId="0" fontId="16" fillId="20" borderId="54" xfId="35" applyFont="1" applyFill="1" applyBorder="1" applyAlignment="1" quotePrefix="1">
      <alignment horizontal="center" vertical="center" textRotation="255" wrapText="1"/>
      <protection/>
    </xf>
    <xf numFmtId="0" fontId="16" fillId="20" borderId="27" xfId="35" applyFont="1" applyFill="1" applyBorder="1" applyAlignment="1" quotePrefix="1">
      <alignment horizontal="center" vertical="center" textRotation="255" wrapText="1"/>
      <protection/>
    </xf>
    <xf numFmtId="0" fontId="16" fillId="20" borderId="27" xfId="38" applyFont="1" applyFill="1" applyBorder="1" applyAlignment="1" quotePrefix="1">
      <alignment horizontal="center" vertical="center" wrapText="1"/>
      <protection/>
    </xf>
    <xf numFmtId="0" fontId="16" fillId="20" borderId="64" xfId="38" applyFont="1" applyFill="1" applyBorder="1" applyAlignment="1" quotePrefix="1">
      <alignment horizontal="center" vertical="center" wrapText="1"/>
      <protection/>
    </xf>
    <xf numFmtId="0" fontId="16" fillId="20" borderId="44" xfId="38" applyFont="1" applyFill="1" applyBorder="1" applyAlignment="1" quotePrefix="1">
      <alignment horizontal="center" vertical="center" wrapText="1"/>
      <protection/>
    </xf>
    <xf numFmtId="0" fontId="16" fillId="20" borderId="13" xfId="35" applyFont="1" applyFill="1" applyBorder="1" applyAlignment="1" quotePrefix="1">
      <alignment horizontal="center" vertical="center" textRotation="255" wrapText="1"/>
      <protection/>
    </xf>
    <xf numFmtId="0" fontId="16" fillId="20" borderId="30" xfId="38" applyFont="1" applyFill="1" applyBorder="1" applyAlignment="1">
      <alignment vertical="center" wrapText="1"/>
      <protection/>
    </xf>
    <xf numFmtId="0" fontId="16" fillId="20" borderId="54" xfId="38" applyFont="1" applyFill="1" applyBorder="1" applyAlignment="1">
      <alignment vertical="center" wrapText="1"/>
      <protection/>
    </xf>
    <xf numFmtId="0" fontId="16" fillId="20" borderId="44" xfId="35" applyFont="1" applyFill="1" applyBorder="1" applyAlignment="1" quotePrefix="1">
      <alignment horizontal="center" vertical="center" textRotation="255" wrapText="1"/>
      <protection/>
    </xf>
    <xf numFmtId="0" fontId="16" fillId="20" borderId="50" xfId="42" applyFont="1" applyFill="1" applyBorder="1" applyAlignment="1" quotePrefix="1">
      <alignment vertical="center" wrapText="1"/>
      <protection/>
    </xf>
    <xf numFmtId="0" fontId="16" fillId="20" borderId="41" xfId="42" applyFont="1" applyFill="1" applyBorder="1" applyAlignment="1" quotePrefix="1">
      <alignment vertical="center" wrapText="1"/>
      <protection/>
    </xf>
    <xf numFmtId="0" fontId="17" fillId="20" borderId="56" xfId="42" applyFont="1" applyFill="1" applyBorder="1" applyAlignment="1" quotePrefix="1">
      <alignment horizontal="center" vertical="center" wrapText="1"/>
      <protection/>
    </xf>
    <xf numFmtId="0" fontId="16" fillId="20" borderId="12" xfId="42" applyFont="1" applyFill="1" applyBorder="1" applyAlignment="1" quotePrefix="1">
      <alignment horizontal="center" vertical="center" wrapText="1"/>
      <protection/>
    </xf>
    <xf numFmtId="0" fontId="16" fillId="20" borderId="11" xfId="42" applyFont="1" applyFill="1" applyBorder="1" applyAlignment="1" quotePrefix="1">
      <alignment horizontal="center" vertical="center" wrapText="1"/>
      <protection/>
    </xf>
    <xf numFmtId="0" fontId="16" fillId="20" borderId="33" xfId="42" applyFont="1" applyFill="1" applyBorder="1" applyAlignment="1" quotePrefix="1">
      <alignment horizontal="center" vertical="center" wrapText="1"/>
      <protection/>
    </xf>
    <xf numFmtId="0" fontId="17" fillId="20" borderId="65" xfId="42" applyFont="1" applyFill="1" applyBorder="1" applyAlignment="1" quotePrefix="1">
      <alignment horizontal="center" vertical="center" wrapText="1"/>
      <protection/>
    </xf>
    <xf numFmtId="0" fontId="17" fillId="20" borderId="21" xfId="42" applyFont="1" applyFill="1" applyBorder="1" applyAlignment="1" quotePrefix="1">
      <alignment horizontal="center" vertical="center" wrapText="1"/>
      <protection/>
    </xf>
    <xf numFmtId="0" fontId="17" fillId="20" borderId="35" xfId="42" applyFont="1" applyFill="1" applyBorder="1" applyAlignment="1" quotePrefix="1">
      <alignment horizontal="center" vertical="center" wrapText="1"/>
      <protection/>
    </xf>
    <xf numFmtId="0" fontId="16" fillId="20" borderId="39" xfId="38" applyFont="1" applyFill="1" applyBorder="1" applyAlignment="1">
      <alignment vertical="center" wrapText="1"/>
      <protection/>
    </xf>
    <xf numFmtId="0" fontId="17" fillId="20" borderId="35" xfId="42" applyFont="1" applyFill="1" applyBorder="1" applyAlignment="1" quotePrefix="1">
      <alignment vertical="center" wrapText="1"/>
      <protection/>
    </xf>
    <xf numFmtId="0" fontId="21" fillId="20" borderId="12" xfId="0" applyFont="1" applyFill="1" applyBorder="1" applyAlignment="1">
      <alignment horizontal="left" vertical="center" wrapText="1"/>
    </xf>
    <xf numFmtId="0" fontId="17" fillId="20" borderId="36" xfId="38" applyFont="1" applyFill="1" applyBorder="1" applyAlignment="1" quotePrefix="1">
      <alignment horizontal="center" vertical="center" wrapText="1"/>
      <protection/>
    </xf>
    <xf numFmtId="0" fontId="17" fillId="20" borderId="62" xfId="38" applyFont="1" applyFill="1" applyBorder="1" applyAlignment="1" quotePrefix="1">
      <alignment horizontal="center" vertical="center" wrapText="1"/>
      <protection/>
    </xf>
    <xf numFmtId="0" fontId="17" fillId="20" borderId="41" xfId="38" applyFont="1" applyFill="1" applyBorder="1" applyAlignment="1" quotePrefix="1">
      <alignment horizontal="center" vertical="center" wrapText="1"/>
      <protection/>
    </xf>
    <xf numFmtId="0" fontId="16" fillId="20" borderId="36" xfId="38" applyFont="1" applyFill="1" applyBorder="1" applyAlignment="1">
      <alignment horizontal="center" vertical="center" wrapText="1"/>
      <protection/>
    </xf>
    <xf numFmtId="0" fontId="16" fillId="20" borderId="11" xfId="38" applyFont="1" applyFill="1" applyBorder="1" applyAlignment="1">
      <alignment horizontal="center" vertical="center" wrapText="1"/>
      <protection/>
    </xf>
    <xf numFmtId="0" fontId="17" fillId="20" borderId="57" xfId="42" applyFont="1" applyFill="1" applyBorder="1" applyAlignment="1" quotePrefix="1">
      <alignment horizontal="center" vertical="center" wrapText="1"/>
      <protection/>
    </xf>
    <xf numFmtId="0" fontId="17" fillId="20" borderId="36" xfId="38" applyFont="1" applyFill="1" applyBorder="1" applyAlignment="1" quotePrefix="1">
      <alignment vertical="center" wrapText="1"/>
      <protection/>
    </xf>
    <xf numFmtId="0" fontId="17" fillId="20" borderId="41" xfId="38" applyFont="1" applyFill="1" applyBorder="1" applyAlignment="1" quotePrefix="1">
      <alignment vertical="center" wrapText="1"/>
      <protection/>
    </xf>
    <xf numFmtId="0" fontId="17" fillId="20" borderId="33" xfId="38" applyFont="1" applyFill="1" applyBorder="1" applyAlignment="1" quotePrefix="1">
      <alignment vertical="center" wrapText="1"/>
      <protection/>
    </xf>
    <xf numFmtId="0" fontId="17" fillId="20" borderId="66" xfId="42" applyFont="1" applyFill="1" applyBorder="1" applyAlignment="1">
      <alignment vertical="center" wrapText="1"/>
      <protection/>
    </xf>
    <xf numFmtId="0" fontId="17" fillId="20" borderId="67" xfId="40" applyFont="1" applyFill="1" applyBorder="1" applyAlignment="1">
      <alignment vertical="center" wrapText="1"/>
      <protection/>
    </xf>
    <xf numFmtId="0" fontId="17" fillId="20" borderId="68" xfId="42" applyFont="1" applyFill="1" applyBorder="1" applyAlignment="1">
      <alignment vertical="center" wrapText="1"/>
      <protection/>
    </xf>
    <xf numFmtId="0" fontId="17" fillId="20" borderId="47" xfId="42" applyFont="1" applyFill="1" applyBorder="1" applyAlignment="1" quotePrefix="1">
      <alignment vertical="center" wrapText="1"/>
      <protection/>
    </xf>
    <xf numFmtId="0" fontId="16" fillId="20" borderId="34" xfId="42" applyFont="1" applyFill="1" applyBorder="1" applyAlignment="1" quotePrefix="1">
      <alignment vertical="center" wrapText="1"/>
      <protection/>
    </xf>
    <xf numFmtId="0" fontId="17" fillId="20" borderId="65" xfId="42" applyFont="1" applyFill="1" applyBorder="1" applyAlignment="1" quotePrefix="1">
      <alignment vertical="center" wrapText="1"/>
      <protection/>
    </xf>
    <xf numFmtId="0" fontId="17" fillId="20" borderId="69" xfId="38" applyFont="1" applyFill="1" applyBorder="1" applyAlignment="1" quotePrefix="1">
      <alignment vertical="center" wrapText="1"/>
      <protection/>
    </xf>
    <xf numFmtId="0" fontId="17" fillId="20" borderId="70" xfId="42" applyFont="1" applyFill="1" applyBorder="1" applyAlignment="1" quotePrefix="1">
      <alignment horizontal="center" vertical="center" wrapText="1"/>
      <protection/>
    </xf>
    <xf numFmtId="0" fontId="16" fillId="20" borderId="39" xfId="42" applyFont="1" applyFill="1" applyBorder="1" applyAlignment="1" quotePrefix="1">
      <alignment vertical="center" wrapText="1"/>
      <protection/>
    </xf>
    <xf numFmtId="0" fontId="17" fillId="20" borderId="40" xfId="42" applyFont="1" applyFill="1" applyBorder="1" applyAlignment="1" quotePrefix="1">
      <alignment vertical="center" wrapText="1"/>
      <protection/>
    </xf>
    <xf numFmtId="0" fontId="17" fillId="20" borderId="51" xfId="42" applyFont="1" applyFill="1" applyBorder="1" applyAlignment="1" quotePrefix="1">
      <alignment vertical="center" wrapText="1"/>
      <protection/>
    </xf>
    <xf numFmtId="0" fontId="17" fillId="20" borderId="71" xfId="42" applyFont="1" applyFill="1" applyBorder="1" applyAlignment="1" quotePrefix="1">
      <alignment horizontal="center" vertical="center" wrapText="1"/>
      <protection/>
    </xf>
    <xf numFmtId="0" fontId="17" fillId="20" borderId="28" xfId="42" applyFont="1" applyFill="1" applyBorder="1" applyAlignment="1" quotePrefix="1">
      <alignment horizontal="center" vertical="center" wrapText="1"/>
      <protection/>
    </xf>
    <xf numFmtId="0" fontId="17" fillId="20" borderId="48" xfId="42" applyFont="1" applyFill="1" applyBorder="1" applyAlignment="1" quotePrefix="1">
      <alignment horizontal="center" vertical="center" wrapText="1"/>
      <protection/>
    </xf>
    <xf numFmtId="0" fontId="17" fillId="20" borderId="45" xfId="42" applyFont="1" applyFill="1" applyBorder="1" applyAlignment="1" quotePrefix="1">
      <alignment horizontal="center" vertical="center" wrapText="1"/>
      <protection/>
    </xf>
    <xf numFmtId="0" fontId="18" fillId="20" borderId="29" xfId="0" applyFont="1" applyFill="1" applyBorder="1" applyAlignment="1">
      <alignment horizontal="center" vertical="center" wrapText="1"/>
    </xf>
    <xf numFmtId="0" fontId="18" fillId="20" borderId="34" xfId="0" applyFont="1" applyFill="1" applyBorder="1" applyAlignment="1">
      <alignment horizontal="center" vertical="center" wrapText="1"/>
    </xf>
    <xf numFmtId="0" fontId="18" fillId="20" borderId="19" xfId="0" applyFont="1" applyFill="1" applyBorder="1" applyAlignment="1">
      <alignment horizontal="center" vertical="center" wrapText="1"/>
    </xf>
    <xf numFmtId="0" fontId="18" fillId="20" borderId="43" xfId="0" applyFont="1" applyFill="1" applyBorder="1" applyAlignment="1">
      <alignment horizontal="center" vertical="center" wrapText="1"/>
    </xf>
    <xf numFmtId="0" fontId="16" fillId="20" borderId="36" xfId="42" applyFont="1" applyFill="1" applyBorder="1" applyAlignment="1" quotePrefix="1">
      <alignment horizontal="center" vertical="center" wrapText="1"/>
      <protection/>
    </xf>
    <xf numFmtId="0" fontId="18" fillId="20" borderId="13" xfId="0" applyFont="1" applyFill="1" applyBorder="1" applyAlignment="1">
      <alignment horizontal="center" vertical="center" wrapText="1"/>
    </xf>
    <xf numFmtId="0" fontId="18" fillId="20" borderId="14" xfId="0" applyFont="1" applyFill="1" applyBorder="1" applyAlignment="1">
      <alignment horizontal="center" vertical="center" wrapText="1"/>
    </xf>
    <xf numFmtId="0" fontId="18" fillId="20" borderId="15" xfId="0" applyFont="1" applyFill="1" applyBorder="1" applyAlignment="1">
      <alignment horizontal="center" vertical="center" wrapText="1"/>
    </xf>
    <xf numFmtId="0" fontId="18" fillId="20" borderId="28" xfId="0" applyFont="1" applyFill="1" applyBorder="1" applyAlignment="1">
      <alignment horizontal="center" vertical="center" wrapText="1"/>
    </xf>
    <xf numFmtId="0" fontId="18" fillId="20" borderId="16" xfId="0" applyFont="1" applyFill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>
      <alignment horizontal="center" vertical="center" wrapText="1"/>
    </xf>
    <xf numFmtId="0" fontId="18" fillId="20" borderId="55" xfId="0" applyFont="1" applyFill="1" applyBorder="1" applyAlignment="1">
      <alignment horizontal="center" vertical="center" wrapText="1"/>
    </xf>
    <xf numFmtId="0" fontId="18" fillId="20" borderId="56" xfId="0" applyFont="1" applyFill="1" applyBorder="1" applyAlignment="1">
      <alignment horizontal="center" vertical="center" wrapText="1"/>
    </xf>
    <xf numFmtId="0" fontId="18" fillId="20" borderId="57" xfId="0" applyFont="1" applyFill="1" applyBorder="1" applyAlignment="1">
      <alignment horizontal="center" vertical="center" wrapText="1"/>
    </xf>
    <xf numFmtId="0" fontId="10" fillId="20" borderId="36" xfId="35" applyFont="1" applyFill="1" applyBorder="1" applyAlignment="1" quotePrefix="1">
      <alignment horizontal="center" vertical="center" wrapText="1"/>
      <protection/>
    </xf>
    <xf numFmtId="0" fontId="19" fillId="20" borderId="72" xfId="42" applyFont="1" applyFill="1" applyBorder="1" applyAlignment="1">
      <alignment vertical="center" wrapText="1"/>
      <protection/>
    </xf>
    <xf numFmtId="0" fontId="17" fillId="20" borderId="73" xfId="42" applyFont="1" applyFill="1" applyBorder="1" applyAlignment="1" quotePrefix="1">
      <alignment horizontal="center" vertical="center" wrapText="1"/>
      <protection/>
    </xf>
    <xf numFmtId="0" fontId="11" fillId="20" borderId="36" xfId="35" applyFont="1" applyFill="1" applyBorder="1" applyAlignment="1" quotePrefix="1">
      <alignment horizontal="center" vertical="center" wrapText="1"/>
      <protection/>
    </xf>
    <xf numFmtId="0" fontId="4" fillId="20" borderId="12" xfId="35" applyFont="1" applyFill="1" applyBorder="1" applyAlignment="1" quotePrefix="1">
      <alignment horizontal="center" vertical="center" wrapText="1"/>
      <protection/>
    </xf>
    <xf numFmtId="0" fontId="4" fillId="20" borderId="11" xfId="35" applyFont="1" applyFill="1" applyBorder="1" applyAlignment="1" quotePrefix="1">
      <alignment horizontal="center" vertical="center" wrapText="1"/>
      <protection/>
    </xf>
    <xf numFmtId="0" fontId="17" fillId="20" borderId="10" xfId="42" applyFont="1" applyFill="1" applyBorder="1" applyAlignment="1">
      <alignment vertical="center" wrapText="1"/>
      <protection/>
    </xf>
    <xf numFmtId="0" fontId="17" fillId="20" borderId="64" xfId="42" applyFont="1" applyFill="1" applyBorder="1" applyAlignment="1" quotePrefix="1">
      <alignment horizontal="center" vertical="center" wrapText="1"/>
      <protection/>
    </xf>
    <xf numFmtId="0" fontId="16" fillId="20" borderId="15" xfId="38" applyFont="1" applyFill="1" applyBorder="1" applyAlignment="1" quotePrefix="1">
      <alignment horizontal="center" vertical="center" wrapText="1"/>
      <protection/>
    </xf>
    <xf numFmtId="0" fontId="17" fillId="20" borderId="72" xfId="42" applyFont="1" applyFill="1" applyBorder="1" applyAlignment="1">
      <alignment vertical="center" wrapText="1"/>
      <protection/>
    </xf>
    <xf numFmtId="0" fontId="16" fillId="20" borderId="29" xfId="42" applyFont="1" applyFill="1" applyBorder="1" applyAlignment="1" quotePrefix="1">
      <alignment horizontal="center" vertical="center" wrapText="1"/>
      <protection/>
    </xf>
    <xf numFmtId="0" fontId="16" fillId="20" borderId="34" xfId="42" applyFont="1" applyFill="1" applyBorder="1" applyAlignment="1" quotePrefix="1">
      <alignment horizontal="center" vertical="center" wrapText="1"/>
      <protection/>
    </xf>
    <xf numFmtId="0" fontId="17" fillId="20" borderId="20" xfId="42" applyFont="1" applyFill="1" applyBorder="1" applyAlignment="1" quotePrefix="1">
      <alignment horizontal="center" vertical="center" wrapText="1"/>
      <protection/>
    </xf>
    <xf numFmtId="0" fontId="17" fillId="20" borderId="32" xfId="42" applyFont="1" applyFill="1" applyBorder="1" applyAlignment="1" quotePrefix="1">
      <alignment vertical="center" wrapText="1"/>
      <protection/>
    </xf>
    <xf numFmtId="0" fontId="16" fillId="20" borderId="28" xfId="42" applyFont="1" applyFill="1" applyBorder="1" applyAlignment="1" quotePrefix="1">
      <alignment vertical="center" wrapText="1"/>
      <protection/>
    </xf>
    <xf numFmtId="0" fontId="17" fillId="20" borderId="34" xfId="42" applyFont="1" applyFill="1" applyBorder="1" applyAlignment="1" quotePrefix="1">
      <alignment vertical="center" wrapText="1"/>
      <protection/>
    </xf>
    <xf numFmtId="0" fontId="18" fillId="20" borderId="42" xfId="0" applyFont="1" applyFill="1" applyBorder="1" applyAlignment="1">
      <alignment horizontal="center" vertical="center" wrapText="1"/>
    </xf>
    <xf numFmtId="0" fontId="17" fillId="20" borderId="50" xfId="38" applyFont="1" applyFill="1" applyBorder="1" applyAlignment="1" quotePrefix="1">
      <alignment horizontal="center" vertical="center" wrapText="1"/>
      <protection/>
    </xf>
    <xf numFmtId="0" fontId="17" fillId="20" borderId="52" xfId="38" applyFont="1" applyFill="1" applyBorder="1" applyAlignment="1" quotePrefix="1">
      <alignment horizontal="center" vertical="center" wrapText="1"/>
      <protection/>
    </xf>
    <xf numFmtId="0" fontId="17" fillId="20" borderId="0" xfId="38" applyFont="1" applyFill="1" applyBorder="1" applyAlignment="1" quotePrefix="1">
      <alignment horizontal="center" vertical="center" wrapText="1"/>
      <protection/>
    </xf>
    <xf numFmtId="0" fontId="17" fillId="20" borderId="16" xfId="38" applyFont="1" applyFill="1" applyBorder="1" applyAlignment="1" quotePrefix="1">
      <alignment horizontal="center" vertical="center" wrapText="1"/>
      <protection/>
    </xf>
    <xf numFmtId="0" fontId="17" fillId="20" borderId="17" xfId="38" applyFont="1" applyFill="1" applyBorder="1" applyAlignment="1" quotePrefix="1">
      <alignment horizontal="center" vertical="center" wrapText="1"/>
      <protection/>
    </xf>
    <xf numFmtId="0" fontId="17" fillId="20" borderId="18" xfId="38" applyFont="1" applyFill="1" applyBorder="1" applyAlignment="1" quotePrefix="1">
      <alignment horizontal="center" vertical="center" wrapText="1"/>
      <protection/>
    </xf>
    <xf numFmtId="0" fontId="17" fillId="20" borderId="16" xfId="42" applyFont="1" applyFill="1" applyBorder="1" applyAlignment="1" quotePrefix="1">
      <alignment horizontal="center" vertical="center" wrapText="1"/>
      <protection/>
    </xf>
    <xf numFmtId="0" fontId="16" fillId="20" borderId="25" xfId="42" applyFont="1" applyFill="1" applyBorder="1" applyAlignment="1" quotePrefix="1">
      <alignment horizontal="center" vertical="center" wrapText="1"/>
      <protection/>
    </xf>
    <xf numFmtId="0" fontId="16" fillId="20" borderId="19" xfId="38" applyFont="1" applyFill="1" applyBorder="1" applyAlignment="1">
      <alignment horizontal="center" vertical="center" wrapText="1"/>
      <protection/>
    </xf>
    <xf numFmtId="0" fontId="17" fillId="20" borderId="30" xfId="42" applyFont="1" applyFill="1" applyBorder="1" applyAlignment="1">
      <alignment vertical="center" wrapText="1"/>
      <protection/>
    </xf>
    <xf numFmtId="0" fontId="14" fillId="20" borderId="0" xfId="0" applyFont="1" applyFill="1" applyAlignment="1">
      <alignment/>
    </xf>
    <xf numFmtId="0" fontId="17" fillId="20" borderId="34" xfId="38" applyFont="1" applyFill="1" applyBorder="1" applyAlignment="1" quotePrefix="1">
      <alignment vertical="center" wrapText="1"/>
      <protection/>
    </xf>
    <xf numFmtId="0" fontId="17" fillId="20" borderId="55" xfId="42" applyFont="1" applyFill="1" applyBorder="1" applyAlignment="1" quotePrefix="1">
      <alignment vertical="center" wrapText="1"/>
      <protection/>
    </xf>
    <xf numFmtId="0" fontId="17" fillId="20" borderId="56" xfId="42" applyFont="1" applyFill="1" applyBorder="1" applyAlignment="1" quotePrefix="1">
      <alignment vertical="center" wrapText="1"/>
      <protection/>
    </xf>
    <xf numFmtId="0" fontId="17" fillId="20" borderId="57" xfId="42" applyFont="1" applyFill="1" applyBorder="1" applyAlignment="1" quotePrefix="1">
      <alignment vertical="center" wrapText="1"/>
      <protection/>
    </xf>
    <xf numFmtId="0" fontId="16" fillId="20" borderId="47" xfId="42" applyFont="1" applyFill="1" applyBorder="1" applyAlignment="1" quotePrefix="1">
      <alignment horizontal="center" vertical="center" wrapText="1"/>
      <protection/>
    </xf>
    <xf numFmtId="0" fontId="23" fillId="20" borderId="10" xfId="42" applyFont="1" applyFill="1" applyBorder="1" applyAlignment="1">
      <alignment vertical="center" wrapText="1"/>
      <protection/>
    </xf>
    <xf numFmtId="0" fontId="18" fillId="20" borderId="19" xfId="0" applyFont="1" applyFill="1" applyBorder="1" applyAlignment="1">
      <alignment horizontal="left" vertical="center" wrapText="1"/>
    </xf>
    <xf numFmtId="0" fontId="18" fillId="20" borderId="42" xfId="0" applyFont="1" applyFill="1" applyBorder="1" applyAlignment="1">
      <alignment horizontal="left" vertical="center" wrapText="1"/>
    </xf>
    <xf numFmtId="0" fontId="18" fillId="20" borderId="43" xfId="0" applyFont="1" applyFill="1" applyBorder="1" applyAlignment="1">
      <alignment horizontal="left" vertical="center" wrapText="1"/>
    </xf>
    <xf numFmtId="0" fontId="16" fillId="20" borderId="25" xfId="38" applyFont="1" applyFill="1" applyBorder="1" applyAlignment="1" quotePrefix="1">
      <alignment vertical="center" wrapText="1"/>
      <protection/>
    </xf>
    <xf numFmtId="0" fontId="17" fillId="20" borderId="44" xfId="38" applyFont="1" applyFill="1" applyBorder="1" applyAlignment="1" quotePrefix="1">
      <alignment vertical="center" wrapText="1"/>
      <protection/>
    </xf>
    <xf numFmtId="0" fontId="17" fillId="20" borderId="19" xfId="42" applyFont="1" applyFill="1" applyBorder="1" applyAlignment="1" quotePrefix="1">
      <alignment horizontal="center" vertical="center" wrapText="1"/>
      <protection/>
    </xf>
    <xf numFmtId="0" fontId="16" fillId="20" borderId="19" xfId="42" applyFont="1" applyFill="1" applyBorder="1" applyAlignment="1" quotePrefix="1">
      <alignment horizontal="center" vertical="center" wrapText="1"/>
      <protection/>
    </xf>
    <xf numFmtId="0" fontId="16" fillId="20" borderId="38" xfId="42" applyFont="1" applyFill="1" applyBorder="1" applyAlignment="1" quotePrefix="1">
      <alignment horizontal="center" vertical="center" wrapText="1"/>
      <protection/>
    </xf>
    <xf numFmtId="0" fontId="0" fillId="0" borderId="0" xfId="74" applyFill="1">
      <alignment/>
      <protection/>
    </xf>
    <xf numFmtId="0" fontId="0" fillId="0" borderId="0" xfId="74">
      <alignment/>
      <protection/>
    </xf>
    <xf numFmtId="0" fontId="0" fillId="0" borderId="33" xfId="74" applyBorder="1" applyAlignment="1">
      <alignment horizontal="center"/>
      <protection/>
    </xf>
    <xf numFmtId="0" fontId="0" fillId="0" borderId="69" xfId="74" applyBorder="1" applyAlignment="1">
      <alignment horizontal="center"/>
      <protection/>
    </xf>
    <xf numFmtId="0" fontId="26" fillId="0" borderId="74" xfId="74" applyFont="1" applyBorder="1" applyAlignment="1">
      <alignment horizontal="center" vertical="center" wrapText="1"/>
      <protection/>
    </xf>
    <xf numFmtId="0" fontId="27" fillId="0" borderId="75" xfId="74" applyFont="1" applyBorder="1" applyAlignment="1">
      <alignment horizontal="center" wrapText="1"/>
      <protection/>
    </xf>
    <xf numFmtId="0" fontId="28" fillId="0" borderId="22" xfId="74" applyFont="1" applyBorder="1" applyAlignment="1">
      <alignment horizontal="center" vertical="center"/>
      <protection/>
    </xf>
    <xf numFmtId="0" fontId="29" fillId="0" borderId="76" xfId="74" applyFont="1" applyBorder="1" applyAlignment="1">
      <alignment horizontal="center" vertical="center" wrapText="1"/>
      <protection/>
    </xf>
    <xf numFmtId="0" fontId="29" fillId="0" borderId="77" xfId="74" applyFont="1" applyBorder="1" applyAlignment="1">
      <alignment horizontal="center" vertical="center" wrapText="1"/>
      <protection/>
    </xf>
    <xf numFmtId="0" fontId="29" fillId="0" borderId="78" xfId="74" applyFont="1" applyBorder="1" applyAlignment="1">
      <alignment horizontal="center" vertical="center" wrapText="1"/>
      <protection/>
    </xf>
    <xf numFmtId="0" fontId="29" fillId="0" borderId="79" xfId="74" applyFont="1" applyBorder="1" applyAlignment="1">
      <alignment horizontal="center" vertical="center" wrapText="1"/>
      <protection/>
    </xf>
    <xf numFmtId="0" fontId="30" fillId="0" borderId="80" xfId="74" applyFont="1" applyBorder="1">
      <alignment/>
      <protection/>
    </xf>
    <xf numFmtId="0" fontId="30" fillId="0" borderId="75" xfId="74" applyFont="1" applyBorder="1">
      <alignment/>
      <protection/>
    </xf>
    <xf numFmtId="0" fontId="31" fillId="0" borderId="67" xfId="0" applyFont="1" applyFill="1" applyBorder="1" applyAlignment="1">
      <alignment horizontal="left"/>
    </xf>
    <xf numFmtId="0" fontId="31" fillId="0" borderId="80" xfId="74" applyFont="1" applyFill="1" applyBorder="1" applyAlignment="1">
      <alignment horizontal="center" vertical="center"/>
      <protection/>
    </xf>
    <xf numFmtId="0" fontId="31" fillId="0" borderId="75" xfId="74" applyFont="1" applyFill="1" applyBorder="1" applyAlignment="1">
      <alignment horizontal="center" vertical="center"/>
      <protection/>
    </xf>
    <xf numFmtId="0" fontId="31" fillId="0" borderId="81" xfId="0" applyFont="1" applyFill="1" applyBorder="1" applyAlignment="1">
      <alignment horizontal="center" vertical="center"/>
    </xf>
    <xf numFmtId="0" fontId="31" fillId="0" borderId="82" xfId="74" applyFont="1" applyFill="1" applyBorder="1" applyAlignment="1">
      <alignment horizontal="center" vertical="center"/>
      <protection/>
    </xf>
    <xf numFmtId="0" fontId="31" fillId="0" borderId="70" xfId="74" applyFont="1" applyFill="1" applyBorder="1" applyAlignment="1">
      <alignment horizontal="center" vertical="center"/>
      <protection/>
    </xf>
    <xf numFmtId="0" fontId="32" fillId="0" borderId="82" xfId="74" applyFont="1" applyFill="1" applyBorder="1" applyAlignment="1">
      <alignment horizontal="center" vertical="center"/>
      <protection/>
    </xf>
    <xf numFmtId="0" fontId="0" fillId="0" borderId="0" xfId="74" applyFont="1" applyFill="1">
      <alignment/>
      <protection/>
    </xf>
    <xf numFmtId="0" fontId="0" fillId="0" borderId="0" xfId="74" applyFont="1">
      <alignment/>
      <protection/>
    </xf>
    <xf numFmtId="0" fontId="31" fillId="0" borderId="76" xfId="0" applyFont="1" applyFill="1" applyBorder="1" applyAlignment="1">
      <alignment horizontal="left"/>
    </xf>
    <xf numFmtId="49" fontId="31" fillId="0" borderId="67" xfId="0" applyNumberFormat="1" applyFont="1" applyFill="1" applyBorder="1" applyAlignment="1">
      <alignment horizontal="left"/>
    </xf>
    <xf numFmtId="17" fontId="31" fillId="0" borderId="67" xfId="0" applyNumberFormat="1" applyFont="1" applyFill="1" applyBorder="1" applyAlignment="1">
      <alignment horizontal="left"/>
    </xf>
    <xf numFmtId="49" fontId="31" fillId="0" borderId="83" xfId="0" applyNumberFormat="1" applyFont="1" applyFill="1" applyBorder="1" applyAlignment="1">
      <alignment horizontal="left"/>
    </xf>
    <xf numFmtId="49" fontId="31" fillId="0" borderId="66" xfId="0" applyNumberFormat="1" applyFont="1" applyFill="1" applyBorder="1" applyAlignment="1">
      <alignment horizontal="left"/>
    </xf>
    <xf numFmtId="0" fontId="31" fillId="0" borderId="80" xfId="74" applyFont="1" applyBorder="1" applyAlignment="1">
      <alignment horizontal="center" vertical="center"/>
      <protection/>
    </xf>
    <xf numFmtId="0" fontId="31" fillId="0" borderId="75" xfId="74" applyFont="1" applyBorder="1" applyAlignment="1">
      <alignment horizontal="center" vertical="center"/>
      <protection/>
    </xf>
    <xf numFmtId="49" fontId="32" fillId="0" borderId="76" xfId="0" applyNumberFormat="1" applyFont="1" applyFill="1" applyBorder="1" applyAlignment="1">
      <alignment horizontal="left"/>
    </xf>
    <xf numFmtId="49" fontId="32" fillId="0" borderId="77" xfId="0" applyNumberFormat="1" applyFont="1" applyFill="1" applyBorder="1" applyAlignment="1">
      <alignment horizontal="center" vertical="center"/>
    </xf>
    <xf numFmtId="49" fontId="32" fillId="0" borderId="79" xfId="0" applyNumberFormat="1" applyFont="1" applyFill="1" applyBorder="1" applyAlignment="1">
      <alignment horizontal="center" vertical="center"/>
    </xf>
    <xf numFmtId="0" fontId="30" fillId="0" borderId="80" xfId="74" applyFont="1" applyFill="1" applyBorder="1" applyAlignment="1">
      <alignment horizontal="center" vertical="center"/>
      <protection/>
    </xf>
    <xf numFmtId="49" fontId="34" fillId="0" borderId="76" xfId="0" applyNumberFormat="1" applyFont="1" applyFill="1" applyBorder="1" applyAlignment="1">
      <alignment horizontal="left"/>
    </xf>
    <xf numFmtId="0" fontId="31" fillId="0" borderId="74" xfId="0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 horizontal="center" vertical="center"/>
    </xf>
    <xf numFmtId="0" fontId="31" fillId="0" borderId="82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0" fontId="31" fillId="0" borderId="84" xfId="0" applyFont="1" applyFill="1" applyBorder="1" applyAlignment="1">
      <alignment horizontal="center" vertical="center"/>
    </xf>
    <xf numFmtId="49" fontId="31" fillId="0" borderId="74" xfId="0" applyNumberFormat="1" applyFont="1" applyFill="1" applyBorder="1" applyAlignment="1">
      <alignment horizontal="center" vertical="center"/>
    </xf>
    <xf numFmtId="49" fontId="31" fillId="0" borderId="75" xfId="0" applyNumberFormat="1" applyFont="1" applyFill="1" applyBorder="1" applyAlignment="1">
      <alignment horizontal="center" vertical="center"/>
    </xf>
    <xf numFmtId="49" fontId="31" fillId="0" borderId="85" xfId="0" applyNumberFormat="1" applyFont="1" applyFill="1" applyBorder="1" applyAlignment="1">
      <alignment horizontal="center" vertical="center"/>
    </xf>
    <xf numFmtId="49" fontId="31" fillId="0" borderId="86" xfId="0" applyNumberFormat="1" applyFont="1" applyFill="1" applyBorder="1" applyAlignment="1">
      <alignment horizontal="center" vertical="center"/>
    </xf>
    <xf numFmtId="0" fontId="31" fillId="0" borderId="75" xfId="0" applyFont="1" applyFill="1" applyBorder="1" applyAlignment="1">
      <alignment horizontal="center" vertical="center"/>
    </xf>
    <xf numFmtId="0" fontId="31" fillId="0" borderId="85" xfId="74" applyFont="1" applyFill="1" applyBorder="1" applyAlignment="1">
      <alignment horizontal="center" vertical="center"/>
      <protection/>
    </xf>
    <xf numFmtId="0" fontId="31" fillId="0" borderId="86" xfId="74" applyFont="1" applyFill="1" applyBorder="1" applyAlignment="1">
      <alignment horizontal="center" vertical="center"/>
      <protection/>
    </xf>
    <xf numFmtId="0" fontId="31" fillId="0" borderId="81" xfId="74" applyFont="1" applyFill="1" applyBorder="1" applyAlignment="1">
      <alignment horizontal="center" vertical="center"/>
      <protection/>
    </xf>
    <xf numFmtId="49" fontId="35" fillId="0" borderId="65" xfId="0" applyNumberFormat="1" applyFont="1" applyFill="1" applyBorder="1" applyAlignment="1">
      <alignment horizontal="left"/>
    </xf>
    <xf numFmtId="0" fontId="31" fillId="0" borderId="77" xfId="0" applyFont="1" applyFill="1" applyBorder="1" applyAlignment="1">
      <alignment horizontal="center" vertical="center"/>
    </xf>
    <xf numFmtId="0" fontId="31" fillId="0" borderId="87" xfId="0" applyFont="1" applyFill="1" applyBorder="1" applyAlignment="1">
      <alignment horizontal="center" vertical="center"/>
    </xf>
    <xf numFmtId="49" fontId="36" fillId="0" borderId="30" xfId="0" applyNumberFormat="1" applyFont="1" applyFill="1" applyBorder="1" applyAlignment="1">
      <alignment horizontal="left"/>
    </xf>
    <xf numFmtId="0" fontId="30" fillId="0" borderId="75" xfId="74" applyFont="1" applyFill="1" applyBorder="1" applyAlignment="1">
      <alignment horizontal="center" vertical="center"/>
      <protection/>
    </xf>
    <xf numFmtId="0" fontId="37" fillId="0" borderId="11" xfId="74" applyFont="1" applyBorder="1" applyAlignment="1">
      <alignment horizontal="left" vertical="center" wrapText="1"/>
      <protection/>
    </xf>
    <xf numFmtId="0" fontId="31" fillId="20" borderId="0" xfId="74" applyFont="1" applyFill="1" applyBorder="1" applyAlignment="1">
      <alignment/>
      <protection/>
    </xf>
    <xf numFmtId="0" fontId="24" fillId="0" borderId="71" xfId="74" applyFont="1" applyBorder="1" applyAlignment="1">
      <alignment horizontal="center" vertical="center" wrapText="1"/>
      <protection/>
    </xf>
    <xf numFmtId="0" fontId="24" fillId="0" borderId="48" xfId="74" applyFont="1" applyBorder="1" applyAlignment="1">
      <alignment horizontal="center" vertical="center" wrapText="1"/>
      <protection/>
    </xf>
    <xf numFmtId="0" fontId="24" fillId="0" borderId="46" xfId="74" applyFont="1" applyBorder="1" applyAlignment="1">
      <alignment horizontal="center" vertical="center" wrapText="1"/>
      <protection/>
    </xf>
    <xf numFmtId="0" fontId="0" fillId="0" borderId="0" xfId="74" applyBorder="1" applyAlignment="1">
      <alignment horizontal="center"/>
      <protection/>
    </xf>
    <xf numFmtId="0" fontId="0" fillId="0" borderId="30" xfId="74" applyBorder="1" applyAlignment="1">
      <alignment horizontal="center"/>
      <protection/>
    </xf>
    <xf numFmtId="0" fontId="0" fillId="0" borderId="54" xfId="74" applyBorder="1" applyAlignment="1">
      <alignment horizontal="center"/>
      <protection/>
    </xf>
    <xf numFmtId="0" fontId="24" fillId="0" borderId="65" xfId="74" applyFont="1" applyBorder="1" applyAlignment="1">
      <alignment horizontal="center" vertical="center" wrapText="1"/>
      <protection/>
    </xf>
    <xf numFmtId="0" fontId="24" fillId="0" borderId="70" xfId="74" applyFont="1" applyBorder="1" applyAlignment="1">
      <alignment horizontal="center" vertical="center" wrapText="1"/>
      <protection/>
    </xf>
    <xf numFmtId="0" fontId="24" fillId="0" borderId="88" xfId="74" applyFont="1" applyBorder="1" applyAlignment="1">
      <alignment horizontal="center" vertical="center" wrapText="1"/>
      <protection/>
    </xf>
    <xf numFmtId="0" fontId="0" fillId="0" borderId="30" xfId="74" applyFill="1" applyBorder="1">
      <alignment/>
      <protection/>
    </xf>
    <xf numFmtId="0" fontId="29" fillId="0" borderId="87" xfId="74" applyFont="1" applyBorder="1" applyAlignment="1">
      <alignment horizontal="center" vertical="center" wrapText="1"/>
      <protection/>
    </xf>
    <xf numFmtId="0" fontId="30" fillId="0" borderId="22" xfId="74" applyFont="1" applyBorder="1">
      <alignment/>
      <protection/>
    </xf>
    <xf numFmtId="0" fontId="31" fillId="0" borderId="70" xfId="0" applyFont="1" applyFill="1" applyBorder="1" applyAlignment="1">
      <alignment horizontal="left"/>
    </xf>
    <xf numFmtId="0" fontId="31" fillId="0" borderId="77" xfId="0" applyFont="1" applyFill="1" applyBorder="1" applyAlignment="1">
      <alignment horizontal="center"/>
    </xf>
    <xf numFmtId="0" fontId="31" fillId="0" borderId="87" xfId="0" applyFont="1" applyFill="1" applyBorder="1" applyAlignment="1">
      <alignment horizontal="center"/>
    </xf>
    <xf numFmtId="0" fontId="31" fillId="0" borderId="74" xfId="0" applyFont="1" applyFill="1" applyBorder="1" applyAlignment="1">
      <alignment horizontal="center"/>
    </xf>
    <xf numFmtId="0" fontId="31" fillId="0" borderId="75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left" vertical="center"/>
    </xf>
    <xf numFmtId="0" fontId="32" fillId="0" borderId="73" xfId="0" applyFont="1" applyFill="1" applyBorder="1" applyAlignment="1">
      <alignment horizontal="center"/>
    </xf>
    <xf numFmtId="49" fontId="32" fillId="0" borderId="65" xfId="0" applyNumberFormat="1" applyFont="1" applyFill="1" applyBorder="1" applyAlignment="1">
      <alignment horizontal="left"/>
    </xf>
    <xf numFmtId="49" fontId="34" fillId="0" borderId="65" xfId="0" applyNumberFormat="1" applyFont="1" applyFill="1" applyBorder="1" applyAlignment="1">
      <alignment horizontal="left"/>
    </xf>
    <xf numFmtId="0" fontId="31" fillId="0" borderId="65" xfId="0" applyFont="1" applyFill="1" applyBorder="1" applyAlignment="1">
      <alignment horizontal="left"/>
    </xf>
    <xf numFmtId="49" fontId="31" fillId="0" borderId="47" xfId="0" applyNumberFormat="1" applyFont="1" applyFill="1" applyBorder="1" applyAlignment="1">
      <alignment horizontal="left"/>
    </xf>
    <xf numFmtId="0" fontId="31" fillId="0" borderId="47" xfId="0" applyFont="1" applyFill="1" applyBorder="1" applyAlignment="1">
      <alignment horizontal="left"/>
    </xf>
    <xf numFmtId="17" fontId="31" fillId="0" borderId="47" xfId="0" applyNumberFormat="1" applyFont="1" applyFill="1" applyBorder="1" applyAlignment="1">
      <alignment horizontal="left"/>
    </xf>
    <xf numFmtId="49" fontId="31" fillId="0" borderId="89" xfId="0" applyNumberFormat="1" applyFont="1" applyFill="1" applyBorder="1" applyAlignment="1">
      <alignment horizontal="left"/>
    </xf>
    <xf numFmtId="49" fontId="31" fillId="0" borderId="10" xfId="0" applyNumberFormat="1" applyFont="1" applyFill="1" applyBorder="1" applyAlignment="1">
      <alignment horizontal="left"/>
    </xf>
    <xf numFmtId="0" fontId="37" fillId="0" borderId="11" xfId="74" applyFont="1" applyFill="1" applyBorder="1" applyAlignment="1">
      <alignment horizontal="left" vertical="center" wrapText="1"/>
      <protection/>
    </xf>
    <xf numFmtId="0" fontId="31" fillId="0" borderId="0" xfId="74" applyFont="1" applyFill="1" applyBorder="1" applyAlignment="1">
      <alignment/>
      <protection/>
    </xf>
    <xf numFmtId="0" fontId="28" fillId="0" borderId="70" xfId="74" applyFont="1" applyBorder="1" applyAlignment="1">
      <alignment horizontal="center" vertical="center"/>
      <protection/>
    </xf>
    <xf numFmtId="0" fontId="26" fillId="0" borderId="90" xfId="74" applyFont="1" applyBorder="1" applyAlignment="1">
      <alignment horizontal="center" vertical="center" wrapText="1"/>
      <protection/>
    </xf>
    <xf numFmtId="0" fontId="31" fillId="0" borderId="22" xfId="74" applyFont="1" applyBorder="1" applyAlignment="1">
      <alignment horizontal="center" vertical="center"/>
      <protection/>
    </xf>
    <xf numFmtId="0" fontId="31" fillId="0" borderId="90" xfId="74" applyFont="1" applyBorder="1" applyAlignment="1">
      <alignment horizontal="center" vertical="center"/>
      <protection/>
    </xf>
    <xf numFmtId="0" fontId="31" fillId="0" borderId="74" xfId="74" applyFont="1" applyBorder="1" applyAlignment="1">
      <alignment horizontal="center" vertical="center"/>
      <protection/>
    </xf>
    <xf numFmtId="0" fontId="33" fillId="0" borderId="88" xfId="74" applyFont="1" applyBorder="1" applyAlignment="1">
      <alignment horizontal="center" vertical="center"/>
      <protection/>
    </xf>
    <xf numFmtId="49" fontId="32" fillId="0" borderId="87" xfId="0" applyNumberFormat="1" applyFont="1" applyFill="1" applyBorder="1" applyAlignment="1">
      <alignment horizontal="center" vertical="center"/>
    </xf>
    <xf numFmtId="0" fontId="31" fillId="0" borderId="90" xfId="74" applyFont="1" applyFill="1" applyBorder="1" applyAlignment="1">
      <alignment horizontal="center" vertical="center"/>
      <protection/>
    </xf>
    <xf numFmtId="0" fontId="31" fillId="0" borderId="74" xfId="74" applyFont="1" applyFill="1" applyBorder="1" applyAlignment="1">
      <alignment horizontal="center" vertical="center"/>
      <protection/>
    </xf>
    <xf numFmtId="0" fontId="33" fillId="0" borderId="88" xfId="74" applyFont="1" applyFill="1" applyBorder="1" applyAlignment="1">
      <alignment horizontal="center" vertical="center"/>
      <protection/>
    </xf>
    <xf numFmtId="0" fontId="31" fillId="0" borderId="91" xfId="74" applyFont="1" applyFill="1" applyBorder="1" applyAlignment="1">
      <alignment horizontal="center" vertical="center"/>
      <protection/>
    </xf>
    <xf numFmtId="0" fontId="31" fillId="0" borderId="60" xfId="74" applyFont="1" applyFill="1" applyBorder="1" applyAlignment="1">
      <alignment horizontal="center" vertical="center"/>
      <protection/>
    </xf>
    <xf numFmtId="0" fontId="31" fillId="0" borderId="92" xfId="74" applyFont="1" applyFill="1" applyBorder="1" applyAlignment="1">
      <alignment horizontal="center" vertical="center"/>
      <protection/>
    </xf>
    <xf numFmtId="0" fontId="33" fillId="0" borderId="83" xfId="74" applyFont="1" applyFill="1" applyBorder="1" applyAlignment="1">
      <alignment horizontal="center" vertical="center"/>
      <protection/>
    </xf>
    <xf numFmtId="0" fontId="34" fillId="0" borderId="72" xfId="74" applyFont="1" applyFill="1" applyBorder="1" applyAlignment="1">
      <alignment horizontal="left" vertical="center" wrapText="1"/>
      <protection/>
    </xf>
    <xf numFmtId="49" fontId="30" fillId="0" borderId="93" xfId="74" applyNumberFormat="1" applyFont="1" applyFill="1" applyBorder="1" applyAlignment="1">
      <alignment horizontal="center" vertical="center"/>
      <protection/>
    </xf>
    <xf numFmtId="49" fontId="30" fillId="0" borderId="94" xfId="74" applyNumberFormat="1" applyFont="1" applyFill="1" applyBorder="1" applyAlignment="1">
      <alignment horizontal="center" vertical="center"/>
      <protection/>
    </xf>
    <xf numFmtId="0" fontId="30" fillId="0" borderId="93" xfId="74" applyFont="1" applyFill="1" applyBorder="1" applyAlignment="1">
      <alignment horizontal="center" vertical="center"/>
      <protection/>
    </xf>
    <xf numFmtId="0" fontId="30" fillId="0" borderId="95" xfId="74" applyFont="1" applyFill="1" applyBorder="1" applyAlignment="1">
      <alignment horizontal="center" vertical="center"/>
      <protection/>
    </xf>
    <xf numFmtId="0" fontId="30" fillId="0" borderId="45" xfId="74" applyFont="1" applyFill="1" applyBorder="1" applyAlignment="1">
      <alignment horizontal="center" vertical="center"/>
      <protection/>
    </xf>
    <xf numFmtId="49" fontId="36" fillId="0" borderId="96" xfId="0" applyNumberFormat="1" applyFont="1" applyFill="1" applyBorder="1" applyAlignment="1">
      <alignment horizontal="left"/>
    </xf>
    <xf numFmtId="49" fontId="30" fillId="0" borderId="80" xfId="74" applyNumberFormat="1" applyFont="1" applyFill="1" applyBorder="1" applyAlignment="1">
      <alignment horizontal="center" vertical="center"/>
      <protection/>
    </xf>
    <xf numFmtId="49" fontId="30" fillId="0" borderId="81" xfId="74" applyNumberFormat="1" applyFont="1" applyFill="1" applyBorder="1" applyAlignment="1">
      <alignment horizontal="center" vertical="center"/>
      <protection/>
    </xf>
    <xf numFmtId="0" fontId="30" fillId="0" borderId="22" xfId="74" applyFont="1" applyFill="1" applyBorder="1" applyAlignment="1">
      <alignment horizontal="center" vertical="center"/>
      <protection/>
    </xf>
    <xf numFmtId="0" fontId="37" fillId="0" borderId="68" xfId="74" applyFont="1" applyFill="1" applyBorder="1" applyAlignment="1">
      <alignment horizontal="left" vertical="center" wrapText="1"/>
      <protection/>
    </xf>
    <xf numFmtId="0" fontId="2" fillId="0" borderId="97" xfId="74" applyFont="1" applyFill="1" applyBorder="1" applyAlignment="1">
      <alignment horizontal="center" vertical="center"/>
      <protection/>
    </xf>
    <xf numFmtId="0" fontId="2" fillId="0" borderId="98" xfId="74" applyFont="1" applyFill="1" applyBorder="1" applyAlignment="1">
      <alignment horizontal="center" vertical="center"/>
      <protection/>
    </xf>
    <xf numFmtId="0" fontId="2" fillId="0" borderId="99" xfId="74" applyFont="1" applyFill="1" applyBorder="1" applyAlignment="1">
      <alignment horizontal="center" vertical="center"/>
      <protection/>
    </xf>
    <xf numFmtId="0" fontId="2" fillId="0" borderId="100" xfId="74" applyFont="1" applyFill="1" applyBorder="1" applyAlignment="1">
      <alignment horizontal="center" vertical="center"/>
      <protection/>
    </xf>
    <xf numFmtId="0" fontId="33" fillId="0" borderId="101" xfId="74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4" fillId="0" borderId="64" xfId="0" applyFont="1" applyBorder="1" applyAlignment="1">
      <alignment horizontal="center" vertical="center" wrapText="1"/>
    </xf>
    <xf numFmtId="0" fontId="0" fillId="0" borderId="30" xfId="0" applyFill="1" applyBorder="1" applyAlignment="1">
      <alignment/>
    </xf>
    <xf numFmtId="0" fontId="26" fillId="0" borderId="80" xfId="74" applyFont="1" applyBorder="1" applyAlignment="1">
      <alignment horizontal="center" vertical="center" wrapText="1"/>
      <protection/>
    </xf>
    <xf numFmtId="0" fontId="28" fillId="0" borderId="81" xfId="74" applyFont="1" applyBorder="1" applyAlignment="1">
      <alignment horizontal="center" vertical="center"/>
      <protection/>
    </xf>
    <xf numFmtId="0" fontId="28" fillId="0" borderId="88" xfId="74" applyFont="1" applyBorder="1" applyAlignment="1">
      <alignment horizontal="center" vertical="center"/>
      <protection/>
    </xf>
    <xf numFmtId="0" fontId="31" fillId="0" borderId="78" xfId="0" applyFont="1" applyFill="1" applyBorder="1" applyAlignment="1">
      <alignment horizontal="center" vertical="center" wrapText="1"/>
    </xf>
    <xf numFmtId="0" fontId="31" fillId="0" borderId="87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34" fillId="0" borderId="75" xfId="0" applyFont="1" applyFill="1" applyBorder="1" applyAlignment="1">
      <alignment horizontal="center" vertical="center"/>
    </xf>
    <xf numFmtId="0" fontId="33" fillId="0" borderId="80" xfId="0" applyFont="1" applyFill="1" applyBorder="1" applyAlignment="1">
      <alignment horizontal="center" vertical="center"/>
    </xf>
    <xf numFmtId="0" fontId="34" fillId="0" borderId="78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80" xfId="0" applyFont="1" applyFill="1" applyBorder="1" applyAlignment="1">
      <alignment horizontal="center" vertical="center"/>
    </xf>
    <xf numFmtId="0" fontId="42" fillId="0" borderId="81" xfId="0" applyFont="1" applyFill="1" applyBorder="1" applyAlignment="1">
      <alignment horizontal="center" vertical="center"/>
    </xf>
    <xf numFmtId="0" fontId="42" fillId="0" borderId="75" xfId="0" applyFont="1" applyFill="1" applyBorder="1" applyAlignment="1">
      <alignment horizontal="center" vertical="center"/>
    </xf>
    <xf numFmtId="0" fontId="42" fillId="0" borderId="82" xfId="0" applyFont="1" applyFill="1" applyBorder="1" applyAlignment="1">
      <alignment horizontal="center" vertical="center"/>
    </xf>
    <xf numFmtId="0" fontId="42" fillId="0" borderId="78" xfId="0" applyFont="1" applyFill="1" applyBorder="1" applyAlignment="1">
      <alignment horizontal="center" vertical="center" wrapText="1"/>
    </xf>
    <xf numFmtId="0" fontId="42" fillId="0" borderId="74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34" fillId="0" borderId="81" xfId="0" applyFont="1" applyFill="1" applyBorder="1" applyAlignment="1">
      <alignment horizontal="center" vertical="center"/>
    </xf>
    <xf numFmtId="0" fontId="34" fillId="0" borderId="8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49" fontId="35" fillId="0" borderId="61" xfId="0" applyNumberFormat="1" applyFont="1" applyFill="1" applyBorder="1" applyAlignment="1">
      <alignment horizontal="left"/>
    </xf>
    <xf numFmtId="0" fontId="28" fillId="0" borderId="82" xfId="74" applyFont="1" applyBorder="1" applyAlignment="1">
      <alignment horizontal="center" vertical="center"/>
      <protection/>
    </xf>
    <xf numFmtId="0" fontId="33" fillId="0" borderId="88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29" fillId="0" borderId="102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" fillId="0" borderId="76" xfId="74" applyFont="1" applyBorder="1" applyAlignment="1">
      <alignment wrapText="1"/>
      <protection/>
    </xf>
    <xf numFmtId="0" fontId="2" fillId="0" borderId="78" xfId="74" applyFont="1" applyBorder="1" applyAlignment="1">
      <alignment vertical="center"/>
      <protection/>
    </xf>
    <xf numFmtId="0" fontId="2" fillId="0" borderId="73" xfId="74" applyFont="1" applyBorder="1" applyAlignment="1">
      <alignment vertical="center"/>
      <protection/>
    </xf>
    <xf numFmtId="0" fontId="0" fillId="35" borderId="0" xfId="74" applyFill="1">
      <alignment/>
      <protection/>
    </xf>
    <xf numFmtId="0" fontId="25" fillId="0" borderId="48" xfId="74" applyFont="1" applyBorder="1" applyAlignment="1">
      <alignment vertical="center"/>
      <protection/>
    </xf>
    <xf numFmtId="0" fontId="25" fillId="0" borderId="45" xfId="74" applyFont="1" applyBorder="1" applyAlignment="1">
      <alignment vertical="center"/>
      <protection/>
    </xf>
    <xf numFmtId="0" fontId="0" fillId="20" borderId="0" xfId="74" applyFill="1">
      <alignment/>
      <protection/>
    </xf>
    <xf numFmtId="49" fontId="31" fillId="0" borderId="74" xfId="0" applyNumberFormat="1" applyFont="1" applyFill="1" applyBorder="1" applyAlignment="1">
      <alignment horizontal="center"/>
    </xf>
    <xf numFmtId="0" fontId="17" fillId="20" borderId="42" xfId="42" applyFont="1" applyFill="1" applyBorder="1" applyAlignment="1" quotePrefix="1">
      <alignment horizontal="center" vertical="center" wrapText="1"/>
      <protection/>
    </xf>
    <xf numFmtId="0" fontId="17" fillId="36" borderId="47" xfId="42" applyFont="1" applyFill="1" applyBorder="1" applyAlignment="1" quotePrefix="1">
      <alignment horizontal="center" vertical="center" wrapText="1"/>
      <protection/>
    </xf>
    <xf numFmtId="0" fontId="17" fillId="36" borderId="17" xfId="42" applyFont="1" applyFill="1" applyBorder="1" applyAlignment="1" quotePrefix="1">
      <alignment horizontal="center" vertical="center" wrapText="1"/>
      <protection/>
    </xf>
    <xf numFmtId="0" fontId="17" fillId="36" borderId="18" xfId="42" applyFont="1" applyFill="1" applyBorder="1" applyAlignment="1" quotePrefix="1">
      <alignment horizontal="center" vertical="center" wrapText="1"/>
      <protection/>
    </xf>
    <xf numFmtId="0" fontId="17" fillId="36" borderId="76" xfId="40" applyFont="1" applyFill="1" applyBorder="1" applyAlignment="1">
      <alignment vertical="center" wrapText="1"/>
      <protection/>
    </xf>
    <xf numFmtId="0" fontId="17" fillId="36" borderId="23" xfId="42" applyFont="1" applyFill="1" applyBorder="1" applyAlignment="1" quotePrefix="1">
      <alignment horizontal="center" vertical="center" wrapText="1"/>
      <protection/>
    </xf>
    <xf numFmtId="0" fontId="17" fillId="36" borderId="60" xfId="42" applyFont="1" applyFill="1" applyBorder="1" applyAlignment="1" quotePrefix="1">
      <alignment horizontal="center" vertical="center" wrapText="1"/>
      <protection/>
    </xf>
    <xf numFmtId="0" fontId="17" fillId="36" borderId="103" xfId="42" applyFont="1" applyFill="1" applyBorder="1" applyAlignment="1" quotePrefix="1">
      <alignment horizontal="center" vertical="center" wrapText="1"/>
      <protection/>
    </xf>
    <xf numFmtId="0" fontId="15" fillId="21" borderId="0" xfId="0" applyFont="1" applyFill="1" applyAlignment="1">
      <alignment/>
    </xf>
    <xf numFmtId="0" fontId="14" fillId="21" borderId="0" xfId="0" applyFont="1" applyFill="1" applyBorder="1" applyAlignment="1">
      <alignment horizontal="center" vertical="center" wrapText="1"/>
    </xf>
    <xf numFmtId="0" fontId="19" fillId="21" borderId="104" xfId="42" applyFont="1" applyFill="1" applyBorder="1" applyAlignment="1">
      <alignment vertical="center" wrapText="1"/>
      <protection/>
    </xf>
    <xf numFmtId="0" fontId="18" fillId="21" borderId="0" xfId="0" applyFont="1" applyFill="1" applyBorder="1" applyAlignment="1">
      <alignment horizontal="left" vertical="center" wrapText="1"/>
    </xf>
    <xf numFmtId="0" fontId="19" fillId="21" borderId="105" xfId="42" applyFont="1" applyFill="1" applyBorder="1" applyAlignment="1">
      <alignment vertical="center" wrapText="1"/>
      <protection/>
    </xf>
    <xf numFmtId="0" fontId="19" fillId="21" borderId="106" xfId="42" applyFont="1" applyFill="1" applyBorder="1" applyAlignment="1">
      <alignment vertical="center" wrapText="1"/>
      <protection/>
    </xf>
    <xf numFmtId="0" fontId="20" fillId="21" borderId="106" xfId="0" applyFont="1" applyFill="1" applyBorder="1" applyAlignment="1">
      <alignment horizontal="left" vertical="center" wrapText="1"/>
    </xf>
    <xf numFmtId="0" fontId="18" fillId="21" borderId="0" xfId="0" applyFont="1" applyFill="1" applyBorder="1" applyAlignment="1">
      <alignment/>
    </xf>
    <xf numFmtId="0" fontId="18" fillId="21" borderId="106" xfId="0" applyFont="1" applyFill="1" applyBorder="1" applyAlignment="1">
      <alignment horizontal="left" vertical="center" wrapText="1"/>
    </xf>
    <xf numFmtId="0" fontId="18" fillId="21" borderId="107" xfId="0" applyFont="1" applyFill="1" applyBorder="1" applyAlignment="1">
      <alignment horizontal="center" vertical="center"/>
    </xf>
    <xf numFmtId="0" fontId="18" fillId="21" borderId="108" xfId="0" applyFont="1" applyFill="1" applyBorder="1" applyAlignment="1">
      <alignment horizontal="center" vertical="center"/>
    </xf>
    <xf numFmtId="0" fontId="15" fillId="21" borderId="0" xfId="0" applyFont="1" applyFill="1" applyBorder="1" applyAlignment="1">
      <alignment/>
    </xf>
    <xf numFmtId="0" fontId="17" fillId="21" borderId="109" xfId="42" applyFont="1" applyFill="1" applyBorder="1" applyAlignment="1">
      <alignment vertical="center" wrapText="1"/>
      <protection/>
    </xf>
    <xf numFmtId="0" fontId="18" fillId="21" borderId="104" xfId="0" applyFont="1" applyFill="1" applyBorder="1" applyAlignment="1">
      <alignment horizontal="left" vertical="center" wrapText="1"/>
    </xf>
    <xf numFmtId="0" fontId="21" fillId="21" borderId="106" xfId="0" applyFont="1" applyFill="1" applyBorder="1" applyAlignment="1">
      <alignment horizontal="left" vertical="center" wrapText="1"/>
    </xf>
    <xf numFmtId="0" fontId="20" fillId="21" borderId="110" xfId="0" applyFont="1" applyFill="1" applyBorder="1" applyAlignment="1">
      <alignment horizontal="left" vertical="center" wrapText="1"/>
    </xf>
    <xf numFmtId="0" fontId="18" fillId="21" borderId="111" xfId="0" applyFont="1" applyFill="1" applyBorder="1" applyAlignment="1">
      <alignment horizontal="center" vertical="center" wrapText="1"/>
    </xf>
    <xf numFmtId="0" fontId="18" fillId="21" borderId="112" xfId="0" applyFont="1" applyFill="1" applyBorder="1" applyAlignment="1">
      <alignment horizontal="center" vertical="center" wrapText="1"/>
    </xf>
    <xf numFmtId="0" fontId="18" fillId="21" borderId="113" xfId="0" applyFont="1" applyFill="1" applyBorder="1" applyAlignment="1">
      <alignment horizontal="center" vertical="center" wrapText="1"/>
    </xf>
    <xf numFmtId="0" fontId="18" fillId="21" borderId="114" xfId="0" applyFont="1" applyFill="1" applyBorder="1" applyAlignment="1">
      <alignment horizontal="center" vertical="center" wrapText="1"/>
    </xf>
    <xf numFmtId="0" fontId="18" fillId="21" borderId="115" xfId="0" applyFont="1" applyFill="1" applyBorder="1" applyAlignment="1">
      <alignment horizontal="center" vertical="center" wrapText="1"/>
    </xf>
    <xf numFmtId="0" fontId="49" fillId="21" borderId="104" xfId="0" applyFont="1" applyFill="1" applyBorder="1" applyAlignment="1">
      <alignment horizontal="center" vertical="center"/>
    </xf>
    <xf numFmtId="0" fontId="17" fillId="21" borderId="116" xfId="42" applyFont="1" applyFill="1" applyBorder="1" applyAlignment="1">
      <alignment horizontal="center" vertical="center" wrapText="1"/>
      <protection/>
    </xf>
    <xf numFmtId="0" fontId="22" fillId="21" borderId="117" xfId="0" applyFont="1" applyFill="1" applyBorder="1" applyAlignment="1">
      <alignment horizontal="center" vertical="center"/>
    </xf>
    <xf numFmtId="0" fontId="22" fillId="21" borderId="118" xfId="0" applyFont="1" applyFill="1" applyBorder="1" applyAlignment="1">
      <alignment horizontal="center" vertical="center"/>
    </xf>
    <xf numFmtId="0" fontId="22" fillId="21" borderId="119" xfId="0" applyFont="1" applyFill="1" applyBorder="1" applyAlignment="1">
      <alignment horizontal="center" vertical="center"/>
    </xf>
    <xf numFmtId="0" fontId="17" fillId="21" borderId="120" xfId="42" applyFont="1" applyFill="1" applyBorder="1" applyAlignment="1">
      <alignment horizontal="center" vertical="center" wrapText="1"/>
      <protection/>
    </xf>
    <xf numFmtId="0" fontId="15" fillId="21" borderId="119" xfId="0" applyFont="1" applyFill="1" applyBorder="1" applyAlignment="1">
      <alignment horizontal="center" vertical="center"/>
    </xf>
    <xf numFmtId="0" fontId="15" fillId="21" borderId="118" xfId="0" applyFont="1" applyFill="1" applyBorder="1" applyAlignment="1">
      <alignment horizontal="center" vertical="center"/>
    </xf>
    <xf numFmtId="0" fontId="17" fillId="21" borderId="112" xfId="42" applyFont="1" applyFill="1" applyBorder="1" applyAlignment="1">
      <alignment horizontal="center" vertical="center" wrapText="1"/>
      <protection/>
    </xf>
    <xf numFmtId="0" fontId="17" fillId="21" borderId="114" xfId="42" applyFont="1" applyFill="1" applyBorder="1" applyAlignment="1">
      <alignment horizontal="center" vertical="center" wrapText="1"/>
      <protection/>
    </xf>
    <xf numFmtId="0" fontId="17" fillId="21" borderId="121" xfId="42" applyFont="1" applyFill="1" applyBorder="1" applyAlignment="1">
      <alignment horizontal="center" vertical="center" wrapText="1"/>
      <protection/>
    </xf>
    <xf numFmtId="0" fontId="21" fillId="21" borderId="122" xfId="0" applyFont="1" applyFill="1" applyBorder="1" applyAlignment="1">
      <alignment horizontal="left" vertical="center" wrapText="1"/>
    </xf>
    <xf numFmtId="0" fontId="17" fillId="21" borderId="123" xfId="42" applyFont="1" applyFill="1" applyBorder="1" applyAlignment="1">
      <alignment horizontal="center" vertical="center" wrapText="1"/>
      <protection/>
    </xf>
    <xf numFmtId="0" fontId="17" fillId="21" borderId="124" xfId="42" applyFont="1" applyFill="1" applyBorder="1" applyAlignment="1">
      <alignment horizontal="center" vertical="center" wrapText="1"/>
      <protection/>
    </xf>
    <xf numFmtId="0" fontId="17" fillId="21" borderId="125" xfId="42" applyFont="1" applyFill="1" applyBorder="1" applyAlignment="1">
      <alignment horizontal="center" vertical="center" wrapText="1"/>
      <protection/>
    </xf>
    <xf numFmtId="0" fontId="17" fillId="21" borderId="126" xfId="42" applyFont="1" applyFill="1" applyBorder="1" applyAlignment="1">
      <alignment vertical="center" wrapText="1"/>
      <protection/>
    </xf>
    <xf numFmtId="0" fontId="17" fillId="21" borderId="113" xfId="42" applyFont="1" applyFill="1" applyBorder="1" applyAlignment="1">
      <alignment horizontal="center" vertical="center" wrapText="1"/>
      <protection/>
    </xf>
    <xf numFmtId="0" fontId="15" fillId="21" borderId="117" xfId="0" applyFont="1" applyFill="1" applyBorder="1" applyAlignment="1">
      <alignment horizontal="center" vertical="center"/>
    </xf>
    <xf numFmtId="0" fontId="18" fillId="21" borderId="127" xfId="0" applyFont="1" applyFill="1" applyBorder="1" applyAlignment="1">
      <alignment horizontal="center" vertical="center" wrapText="1"/>
    </xf>
    <xf numFmtId="0" fontId="18" fillId="21" borderId="128" xfId="0" applyFont="1" applyFill="1" applyBorder="1" applyAlignment="1">
      <alignment horizontal="center" vertical="center" wrapText="1"/>
    </xf>
    <xf numFmtId="0" fontId="18" fillId="21" borderId="129" xfId="0" applyFont="1" applyFill="1" applyBorder="1" applyAlignment="1">
      <alignment horizontal="center" vertical="center" wrapText="1"/>
    </xf>
    <xf numFmtId="0" fontId="18" fillId="21" borderId="130" xfId="0" applyFont="1" applyFill="1" applyBorder="1" applyAlignment="1">
      <alignment horizontal="center" vertical="center" wrapText="1"/>
    </xf>
    <xf numFmtId="0" fontId="18" fillId="21" borderId="131" xfId="0" applyFont="1" applyFill="1" applyBorder="1" applyAlignment="1">
      <alignment horizontal="center" vertical="center" wrapText="1"/>
    </xf>
    <xf numFmtId="0" fontId="18" fillId="21" borderId="132" xfId="0" applyFont="1" applyFill="1" applyBorder="1" applyAlignment="1">
      <alignment horizontal="center" vertical="center"/>
    </xf>
    <xf numFmtId="0" fontId="18" fillId="21" borderId="133" xfId="0" applyFont="1" applyFill="1" applyBorder="1" applyAlignment="1">
      <alignment horizontal="center" vertical="center"/>
    </xf>
    <xf numFmtId="0" fontId="18" fillId="21" borderId="134" xfId="0" applyFont="1" applyFill="1" applyBorder="1" applyAlignment="1">
      <alignment horizontal="center" vertical="center"/>
    </xf>
    <xf numFmtId="0" fontId="16" fillId="21" borderId="105" xfId="39" applyFont="1" applyFill="1" applyBorder="1" applyAlignment="1">
      <alignment horizontal="center" vertical="center" wrapText="1"/>
      <protection/>
    </xf>
    <xf numFmtId="0" fontId="16" fillId="21" borderId="107" xfId="39" applyFont="1" applyFill="1" applyBorder="1" applyAlignment="1">
      <alignment horizontal="center" vertical="center" wrapText="1"/>
      <protection/>
    </xf>
    <xf numFmtId="0" fontId="16" fillId="21" borderId="106" xfId="39" applyFont="1" applyFill="1" applyBorder="1" applyAlignment="1">
      <alignment horizontal="center" vertical="center" wrapText="1"/>
      <protection/>
    </xf>
    <xf numFmtId="0" fontId="16" fillId="20" borderId="30" xfId="38" applyFont="1" applyFill="1" applyBorder="1" applyAlignment="1">
      <alignment horizontal="center" vertical="center" wrapText="1"/>
      <protection/>
    </xf>
    <xf numFmtId="0" fontId="17" fillId="20" borderId="13" xfId="38" applyFont="1" applyFill="1" applyBorder="1" applyAlignment="1" quotePrefix="1">
      <alignment horizontal="center" vertical="center" wrapText="1"/>
      <protection/>
    </xf>
    <xf numFmtId="0" fontId="17" fillId="20" borderId="27" xfId="38" applyFont="1" applyFill="1" applyBorder="1" applyAlignment="1" quotePrefix="1">
      <alignment horizontal="center" vertical="center" wrapText="1"/>
      <protection/>
    </xf>
    <xf numFmtId="0" fontId="16" fillId="20" borderId="29" xfId="38" applyFont="1" applyFill="1" applyBorder="1" applyAlignment="1" quotePrefix="1">
      <alignment horizontal="center" vertical="center" wrapText="1"/>
      <protection/>
    </xf>
    <xf numFmtId="0" fontId="16" fillId="20" borderId="28" xfId="38" applyFont="1" applyFill="1" applyBorder="1" applyAlignment="1" quotePrefix="1">
      <alignment horizontal="center" vertical="center" wrapText="1"/>
      <protection/>
    </xf>
    <xf numFmtId="0" fontId="16" fillId="20" borderId="34" xfId="38" applyFont="1" applyFill="1" applyBorder="1" applyAlignment="1" quotePrefix="1">
      <alignment horizontal="center" vertical="center" wrapText="1"/>
      <protection/>
    </xf>
    <xf numFmtId="0" fontId="16" fillId="20" borderId="41" xfId="42" applyFont="1" applyFill="1" applyBorder="1" applyAlignment="1" quotePrefix="1">
      <alignment horizontal="center" vertical="center" wrapText="1"/>
      <protection/>
    </xf>
    <xf numFmtId="0" fontId="16" fillId="20" borderId="13" xfId="42" applyFont="1" applyFill="1" applyBorder="1" applyAlignment="1" quotePrefix="1">
      <alignment horizontal="center" vertical="center" wrapText="1"/>
      <protection/>
    </xf>
    <xf numFmtId="0" fontId="16" fillId="20" borderId="31" xfId="42" applyFont="1" applyFill="1" applyBorder="1" applyAlignment="1" quotePrefix="1">
      <alignment horizontal="center" vertical="center" wrapText="1"/>
      <protection/>
    </xf>
    <xf numFmtId="0" fontId="17" fillId="20" borderId="20" xfId="38" applyFont="1" applyFill="1" applyBorder="1" applyAlignment="1" quotePrefix="1">
      <alignment horizontal="center" vertical="center" wrapText="1"/>
      <protection/>
    </xf>
    <xf numFmtId="0" fontId="17" fillId="20" borderId="21" xfId="38" applyFont="1" applyFill="1" applyBorder="1" applyAlignment="1" quotePrefix="1">
      <alignment horizontal="center" vertical="center" wrapText="1"/>
      <protection/>
    </xf>
    <xf numFmtId="0" fontId="17" fillId="20" borderId="32" xfId="38" applyFont="1" applyFill="1" applyBorder="1" applyAlignment="1" quotePrefix="1">
      <alignment horizontal="center" vertical="center" wrapText="1"/>
      <protection/>
    </xf>
    <xf numFmtId="0" fontId="17" fillId="20" borderId="35" xfId="38" applyFont="1" applyFill="1" applyBorder="1" applyAlignment="1" quotePrefix="1">
      <alignment horizontal="center" vertical="center" wrapText="1"/>
      <protection/>
    </xf>
    <xf numFmtId="0" fontId="17" fillId="20" borderId="24" xfId="38" applyFont="1" applyFill="1" applyBorder="1" applyAlignment="1" quotePrefix="1">
      <alignment horizontal="center" vertical="center" wrapText="1"/>
      <protection/>
    </xf>
    <xf numFmtId="0" fontId="17" fillId="20" borderId="28" xfId="38" applyFont="1" applyFill="1" applyBorder="1" applyAlignment="1" quotePrefix="1">
      <alignment horizontal="center" vertical="center" wrapText="1"/>
      <protection/>
    </xf>
    <xf numFmtId="0" fontId="17" fillId="20" borderId="37" xfId="38" applyFont="1" applyFill="1" applyBorder="1" applyAlignment="1" quotePrefix="1">
      <alignment horizontal="center" vertical="center" wrapText="1"/>
      <protection/>
    </xf>
    <xf numFmtId="0" fontId="17" fillId="20" borderId="43" xfId="42" applyFont="1" applyFill="1" applyBorder="1" applyAlignment="1" quotePrefix="1">
      <alignment horizontal="center" vertical="center" wrapText="1"/>
      <protection/>
    </xf>
    <xf numFmtId="0" fontId="17" fillId="20" borderId="32" xfId="42" applyFont="1" applyFill="1" applyBorder="1" applyAlignment="1" quotePrefix="1">
      <alignment horizontal="center" vertical="center" wrapText="1"/>
      <protection/>
    </xf>
    <xf numFmtId="0" fontId="18" fillId="20" borderId="47" xfId="0" applyFont="1" applyFill="1" applyBorder="1" applyAlignment="1">
      <alignment horizontal="center" vertical="center" wrapText="1"/>
    </xf>
    <xf numFmtId="0" fontId="18" fillId="20" borderId="103" xfId="0" applyFont="1" applyFill="1" applyBorder="1" applyAlignment="1">
      <alignment horizontal="center" vertical="center" wrapText="1"/>
    </xf>
    <xf numFmtId="0" fontId="17" fillId="20" borderId="10" xfId="42" applyFont="1" applyFill="1" applyBorder="1" applyAlignment="1" quotePrefix="1">
      <alignment horizontal="center" vertical="center" wrapText="1"/>
      <protection/>
    </xf>
    <xf numFmtId="0" fontId="17" fillId="20" borderId="55" xfId="42" applyFont="1" applyFill="1" applyBorder="1" applyAlignment="1" quotePrefix="1">
      <alignment horizontal="center" vertical="center" wrapText="1"/>
      <protection/>
    </xf>
    <xf numFmtId="0" fontId="16" fillId="20" borderId="49" xfId="38" applyFont="1" applyFill="1" applyBorder="1" applyAlignment="1">
      <alignment vertical="center" wrapText="1"/>
      <protection/>
    </xf>
    <xf numFmtId="0" fontId="16" fillId="20" borderId="67" xfId="38" applyFont="1" applyFill="1" applyBorder="1" applyAlignment="1">
      <alignment vertical="center" wrapText="1"/>
      <protection/>
    </xf>
    <xf numFmtId="0" fontId="17" fillId="20" borderId="58" xfId="42" applyFont="1" applyFill="1" applyBorder="1" applyAlignment="1" quotePrefix="1">
      <alignment horizontal="center" vertical="center" wrapText="1"/>
      <protection/>
    </xf>
    <xf numFmtId="0" fontId="17" fillId="20" borderId="135" xfId="42" applyFont="1" applyFill="1" applyBorder="1" applyAlignment="1" quotePrefix="1">
      <alignment horizontal="center" vertical="center" wrapText="1"/>
      <protection/>
    </xf>
    <xf numFmtId="0" fontId="16" fillId="20" borderId="55" xfId="38" applyFont="1" applyFill="1" applyBorder="1" applyAlignment="1">
      <alignment horizontal="center" vertical="center" wrapText="1"/>
      <protection/>
    </xf>
    <xf numFmtId="0" fontId="16" fillId="20" borderId="56" xfId="38" applyFont="1" applyFill="1" applyBorder="1" applyAlignment="1">
      <alignment horizontal="center" vertical="center" wrapText="1"/>
      <protection/>
    </xf>
    <xf numFmtId="0" fontId="16" fillId="20" borderId="57" xfId="38" applyFont="1" applyFill="1" applyBorder="1" applyAlignment="1">
      <alignment horizontal="center" vertical="center" wrapText="1"/>
      <protection/>
    </xf>
    <xf numFmtId="0" fontId="16" fillId="20" borderId="136" xfId="38" applyFont="1" applyFill="1" applyBorder="1" applyAlignment="1" quotePrefix="1">
      <alignment horizontal="center" vertical="center" wrapText="1"/>
      <protection/>
    </xf>
    <xf numFmtId="0" fontId="16" fillId="20" borderId="137" xfId="38" applyFont="1" applyFill="1" applyBorder="1" applyAlignment="1" quotePrefix="1">
      <alignment horizontal="center" vertical="center" wrapText="1"/>
      <protection/>
    </xf>
    <xf numFmtId="0" fontId="16" fillId="20" borderId="100" xfId="38" applyFont="1" applyFill="1" applyBorder="1" applyAlignment="1" quotePrefix="1">
      <alignment horizontal="center" vertical="center" wrapText="1"/>
      <protection/>
    </xf>
    <xf numFmtId="0" fontId="16" fillId="20" borderId="138" xfId="38" applyFont="1" applyFill="1" applyBorder="1" applyAlignment="1" quotePrefix="1">
      <alignment horizontal="center" vertical="center" wrapText="1"/>
      <protection/>
    </xf>
    <xf numFmtId="0" fontId="17" fillId="20" borderId="29" xfId="42" applyFont="1" applyFill="1" applyBorder="1" applyAlignment="1" quotePrefix="1">
      <alignment vertical="center" wrapText="1"/>
      <protection/>
    </xf>
    <xf numFmtId="0" fontId="17" fillId="20" borderId="38" xfId="42" applyFont="1" applyFill="1" applyBorder="1" applyAlignment="1" quotePrefix="1">
      <alignment horizontal="center" vertical="center" wrapText="1"/>
      <protection/>
    </xf>
    <xf numFmtId="0" fontId="16" fillId="20" borderId="31" xfId="38" applyFont="1" applyFill="1" applyBorder="1" applyAlignment="1" quotePrefix="1">
      <alignment horizontal="center" vertical="center" wrapText="1"/>
      <protection/>
    </xf>
    <xf numFmtId="0" fontId="19" fillId="20" borderId="31" xfId="42" applyFont="1" applyFill="1" applyBorder="1" applyAlignment="1">
      <alignment vertical="center" wrapText="1"/>
      <protection/>
    </xf>
    <xf numFmtId="0" fontId="17" fillId="20" borderId="64" xfId="38" applyFont="1" applyFill="1" applyBorder="1" applyAlignment="1" quotePrefix="1">
      <alignment horizontal="center" vertical="center" wrapText="1"/>
      <protection/>
    </xf>
    <xf numFmtId="0" fontId="17" fillId="20" borderId="34" xfId="38" applyFont="1" applyFill="1" applyBorder="1" applyAlignment="1" quotePrefix="1">
      <alignment horizontal="center" vertical="center" wrapText="1"/>
      <protection/>
    </xf>
    <xf numFmtId="0" fontId="17" fillId="20" borderId="19" xfId="38" applyFont="1" applyFill="1" applyBorder="1" applyAlignment="1" quotePrefix="1">
      <alignment horizontal="center" vertical="center" wrapText="1"/>
      <protection/>
    </xf>
    <xf numFmtId="0" fontId="17" fillId="20" borderId="42" xfId="38" applyFont="1" applyFill="1" applyBorder="1" applyAlignment="1" quotePrefix="1">
      <alignment horizontal="center" vertical="center" wrapText="1"/>
      <protection/>
    </xf>
    <xf numFmtId="0" fontId="17" fillId="20" borderId="10" xfId="38" applyFont="1" applyFill="1" applyBorder="1" applyAlignment="1" quotePrefix="1">
      <alignment horizontal="center" vertical="center" wrapText="1"/>
      <protection/>
    </xf>
    <xf numFmtId="0" fontId="19" fillId="20" borderId="36" xfId="42" applyFont="1" applyFill="1" applyBorder="1" applyAlignment="1" quotePrefix="1">
      <alignment vertical="center" wrapText="1"/>
      <protection/>
    </xf>
    <xf numFmtId="0" fontId="17" fillId="20" borderId="17" xfId="42" applyFont="1" applyFill="1" applyBorder="1" applyAlignment="1">
      <alignment vertical="center" wrapText="1"/>
      <protection/>
    </xf>
    <xf numFmtId="0" fontId="16" fillId="20" borderId="12" xfId="38" applyFont="1" applyFill="1" applyBorder="1" applyAlignment="1" quotePrefix="1">
      <alignment vertical="center" wrapText="1"/>
      <protection/>
    </xf>
    <xf numFmtId="0" fontId="18" fillId="20" borderId="0" xfId="0" applyFont="1" applyFill="1" applyAlignment="1">
      <alignment/>
    </xf>
    <xf numFmtId="0" fontId="0" fillId="36" borderId="0" xfId="76" applyFill="1">
      <alignment/>
      <protection/>
    </xf>
    <xf numFmtId="0" fontId="50" fillId="36" borderId="0" xfId="76" applyFont="1" applyFill="1" applyAlignment="1">
      <alignment horizontal="center"/>
      <protection/>
    </xf>
    <xf numFmtId="0" fontId="130" fillId="36" borderId="25" xfId="76" applyFont="1" applyFill="1" applyBorder="1" applyAlignment="1">
      <alignment horizontal="center" vertical="center"/>
      <protection/>
    </xf>
    <xf numFmtId="0" fontId="130" fillId="36" borderId="44" xfId="76" applyFont="1" applyFill="1" applyBorder="1" applyAlignment="1">
      <alignment horizontal="center" vertical="center"/>
      <protection/>
    </xf>
    <xf numFmtId="0" fontId="130" fillId="36" borderId="31" xfId="76" applyFont="1" applyFill="1" applyBorder="1" applyAlignment="1">
      <alignment horizontal="center" vertical="center" wrapText="1"/>
      <protection/>
    </xf>
    <xf numFmtId="0" fontId="130" fillId="36" borderId="61" xfId="76" applyFont="1" applyFill="1" applyBorder="1" applyAlignment="1">
      <alignment horizontal="center" vertical="center"/>
      <protection/>
    </xf>
    <xf numFmtId="0" fontId="130" fillId="36" borderId="139" xfId="76" applyFont="1" applyFill="1" applyBorder="1" applyAlignment="1">
      <alignment horizontal="center" vertical="center"/>
      <protection/>
    </xf>
    <xf numFmtId="0" fontId="130" fillId="36" borderId="96" xfId="76" applyFont="1" applyFill="1" applyBorder="1" applyAlignment="1">
      <alignment horizontal="center" vertical="center" wrapText="1"/>
      <protection/>
    </xf>
    <xf numFmtId="0" fontId="131" fillId="36" borderId="36" xfId="76" applyFont="1" applyFill="1" applyBorder="1" applyAlignment="1">
      <alignment horizontal="center" vertical="center" wrapText="1"/>
      <protection/>
    </xf>
    <xf numFmtId="0" fontId="132" fillId="36" borderId="62" xfId="76" applyFont="1" applyFill="1" applyBorder="1" applyAlignment="1">
      <alignment horizontal="center" vertical="center" wrapText="1"/>
      <protection/>
    </xf>
    <xf numFmtId="0" fontId="130" fillId="36" borderId="53" xfId="76" applyFont="1" applyFill="1" applyBorder="1" applyAlignment="1">
      <alignment horizontal="center" vertical="center" wrapText="1"/>
      <protection/>
    </xf>
    <xf numFmtId="0" fontId="130" fillId="36" borderId="63" xfId="76" applyFont="1" applyFill="1" applyBorder="1" applyAlignment="1">
      <alignment horizontal="center" vertical="center" wrapText="1"/>
      <protection/>
    </xf>
    <xf numFmtId="0" fontId="130" fillId="36" borderId="15" xfId="76" applyFont="1" applyFill="1" applyBorder="1" applyAlignment="1">
      <alignment horizontal="center" vertical="center" wrapText="1"/>
      <protection/>
    </xf>
    <xf numFmtId="0" fontId="130" fillId="36" borderId="26" xfId="76" applyFont="1" applyFill="1" applyBorder="1" applyAlignment="1">
      <alignment horizontal="center" vertical="center" wrapText="1"/>
      <protection/>
    </xf>
    <xf numFmtId="0" fontId="130" fillId="36" borderId="140" xfId="76" applyFont="1" applyFill="1" applyBorder="1" applyAlignment="1">
      <alignment horizontal="center" vertical="center" wrapText="1"/>
      <protection/>
    </xf>
    <xf numFmtId="0" fontId="0" fillId="36" borderId="0" xfId="76" applyFill="1" applyBorder="1">
      <alignment/>
      <protection/>
    </xf>
    <xf numFmtId="0" fontId="57" fillId="36" borderId="12" xfId="76" applyFont="1" applyFill="1" applyBorder="1" applyAlignment="1">
      <alignment horizontal="left" vertical="center" wrapText="1"/>
      <protection/>
    </xf>
    <xf numFmtId="44" fontId="0" fillId="36" borderId="0" xfId="64" applyFont="1" applyFill="1" applyAlignment="1">
      <alignment/>
    </xf>
    <xf numFmtId="0" fontId="130" fillId="36" borderId="51" xfId="76" applyFont="1" applyFill="1" applyBorder="1" applyAlignment="1">
      <alignment horizontal="center" vertical="center" wrapText="1"/>
      <protection/>
    </xf>
    <xf numFmtId="0" fontId="130" fillId="36" borderId="38" xfId="76" applyFont="1" applyFill="1" applyBorder="1" applyAlignment="1">
      <alignment horizontal="center" vertical="center" wrapText="1"/>
      <protection/>
    </xf>
    <xf numFmtId="0" fontId="5" fillId="36" borderId="0" xfId="33" applyFont="1" applyFill="1" applyBorder="1" applyAlignment="1" quotePrefix="1">
      <alignment horizontal="center" vertical="center" wrapText="1"/>
      <protection/>
    </xf>
    <xf numFmtId="0" fontId="5" fillId="36" borderId="0" xfId="45" applyFont="1" applyFill="1" applyBorder="1" applyAlignment="1" quotePrefix="1">
      <alignment horizontal="center" vertical="center" wrapText="1"/>
      <protection/>
    </xf>
    <xf numFmtId="0" fontId="5" fillId="36" borderId="0" xfId="35" applyFont="1" applyFill="1" applyBorder="1" applyAlignment="1" quotePrefix="1">
      <alignment horizontal="center" vertical="center" textRotation="255" wrapText="1"/>
      <protection/>
    </xf>
    <xf numFmtId="0" fontId="58" fillId="36" borderId="0" xfId="76" applyFont="1" applyFill="1" applyBorder="1" applyAlignment="1">
      <alignment horizontal="center"/>
      <protection/>
    </xf>
    <xf numFmtId="0" fontId="59" fillId="36" borderId="0" xfId="76" applyFont="1" applyFill="1" applyBorder="1" applyAlignment="1">
      <alignment horizontal="center"/>
      <protection/>
    </xf>
    <xf numFmtId="0" fontId="133" fillId="36" borderId="26" xfId="76" applyFont="1" applyFill="1" applyBorder="1" applyAlignment="1">
      <alignment horizontal="center" vertical="center" wrapText="1"/>
      <protection/>
    </xf>
    <xf numFmtId="0" fontId="133" fillId="36" borderId="138" xfId="76" applyFont="1" applyFill="1" applyBorder="1" applyAlignment="1">
      <alignment horizontal="center" vertical="center" wrapText="1"/>
      <protection/>
    </xf>
    <xf numFmtId="0" fontId="16" fillId="36" borderId="0" xfId="38" applyFont="1" applyFill="1" applyBorder="1" applyAlignment="1">
      <alignment vertical="center" wrapText="1"/>
      <protection/>
    </xf>
    <xf numFmtId="0" fontId="62" fillId="36" borderId="0" xfId="0" applyFont="1" applyFill="1" applyBorder="1" applyAlignment="1">
      <alignment horizontal="center" wrapText="1"/>
    </xf>
    <xf numFmtId="0" fontId="5" fillId="37" borderId="0" xfId="46" applyFont="1" applyFill="1" applyBorder="1" applyAlignment="1">
      <alignment horizontal="center" vertical="center" wrapText="1"/>
      <protection/>
    </xf>
    <xf numFmtId="0" fontId="5" fillId="37" borderId="0" xfId="36" applyFont="1" applyFill="1" applyBorder="1" applyAlignment="1">
      <alignment horizontal="center" vertical="center" textRotation="255" wrapText="1"/>
      <protection/>
    </xf>
    <xf numFmtId="0" fontId="56" fillId="36" borderId="12" xfId="76" applyFont="1" applyFill="1" applyBorder="1" applyAlignment="1">
      <alignment horizontal="left" vertical="center" wrapText="1"/>
      <protection/>
    </xf>
    <xf numFmtId="0" fontId="63" fillId="36" borderId="0" xfId="76" applyFont="1" applyFill="1" applyBorder="1">
      <alignment/>
      <protection/>
    </xf>
    <xf numFmtId="0" fontId="5" fillId="37" borderId="0" xfId="48" applyFont="1" applyFill="1" applyBorder="1" applyAlignment="1">
      <alignment vertical="center" wrapText="1"/>
      <protection/>
    </xf>
    <xf numFmtId="0" fontId="48" fillId="37" borderId="12" xfId="48" applyFont="1" applyFill="1" applyBorder="1" applyAlignment="1">
      <alignment vertical="center" wrapText="1"/>
      <protection/>
    </xf>
    <xf numFmtId="0" fontId="57" fillId="36" borderId="36" xfId="76" applyFont="1" applyFill="1" applyBorder="1" applyAlignment="1">
      <alignment horizontal="center"/>
      <protection/>
    </xf>
    <xf numFmtId="0" fontId="57" fillId="36" borderId="11" xfId="76" applyFont="1" applyFill="1" applyBorder="1" applyAlignment="1">
      <alignment horizontal="center"/>
      <protection/>
    </xf>
    <xf numFmtId="0" fontId="5" fillId="37" borderId="12" xfId="48" applyFont="1" applyFill="1" applyBorder="1" applyAlignment="1">
      <alignment vertical="center" wrapText="1"/>
      <protection/>
    </xf>
    <xf numFmtId="0" fontId="31" fillId="0" borderId="141" xfId="0" applyFont="1" applyFill="1" applyBorder="1" applyAlignment="1">
      <alignment horizontal="center" vertical="center"/>
    </xf>
    <xf numFmtId="0" fontId="31" fillId="0" borderId="142" xfId="74" applyFont="1" applyFill="1" applyBorder="1" applyAlignment="1">
      <alignment horizontal="center" vertical="center"/>
      <protection/>
    </xf>
    <xf numFmtId="0" fontId="31" fillId="0" borderId="78" xfId="74" applyFont="1" applyFill="1" applyBorder="1" applyAlignment="1">
      <alignment horizontal="center" vertical="center"/>
      <protection/>
    </xf>
    <xf numFmtId="0" fontId="33" fillId="0" borderId="53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43" xfId="0" applyFont="1" applyFill="1" applyBorder="1" applyAlignment="1">
      <alignment horizontal="center" vertical="center"/>
    </xf>
    <xf numFmtId="0" fontId="33" fillId="0" borderId="144" xfId="0" applyFont="1" applyFill="1" applyBorder="1" applyAlignment="1">
      <alignment horizontal="center" vertical="center"/>
    </xf>
    <xf numFmtId="0" fontId="33" fillId="0" borderId="102" xfId="74" applyFont="1" applyFill="1" applyBorder="1" applyAlignment="1">
      <alignment horizontal="center" vertical="center"/>
      <protection/>
    </xf>
    <xf numFmtId="0" fontId="33" fillId="0" borderId="145" xfId="74" applyFont="1" applyFill="1" applyBorder="1" applyAlignment="1">
      <alignment horizontal="center" vertical="center"/>
      <protection/>
    </xf>
    <xf numFmtId="0" fontId="31" fillId="0" borderId="102" xfId="74" applyFont="1" applyFill="1" applyBorder="1" applyAlignment="1">
      <alignment horizontal="center" vertical="center"/>
      <protection/>
    </xf>
    <xf numFmtId="0" fontId="31" fillId="0" borderId="91" xfId="74" applyFont="1" applyBorder="1" applyAlignment="1">
      <alignment horizontal="center" vertical="center"/>
      <protection/>
    </xf>
    <xf numFmtId="0" fontId="31" fillId="0" borderId="142" xfId="74" applyFont="1" applyBorder="1" applyAlignment="1">
      <alignment horizontal="center" vertical="center"/>
      <protection/>
    </xf>
    <xf numFmtId="0" fontId="31" fillId="0" borderId="78" xfId="74" applyFont="1" applyBorder="1" applyAlignment="1">
      <alignment horizontal="center" vertical="center"/>
      <protection/>
    </xf>
    <xf numFmtId="49" fontId="34" fillId="0" borderId="11" xfId="0" applyNumberFormat="1" applyFont="1" applyFill="1" applyBorder="1" applyAlignment="1">
      <alignment horizontal="left"/>
    </xf>
    <xf numFmtId="49" fontId="34" fillId="0" borderId="146" xfId="0" applyNumberFormat="1" applyFont="1" applyFill="1" applyBorder="1" applyAlignment="1">
      <alignment horizontal="center" vertical="center"/>
    </xf>
    <xf numFmtId="49" fontId="34" fillId="0" borderId="147" xfId="0" applyNumberFormat="1" applyFont="1" applyFill="1" applyBorder="1" applyAlignment="1">
      <alignment horizontal="center" vertical="center"/>
    </xf>
    <xf numFmtId="49" fontId="34" fillId="0" borderId="148" xfId="0" applyNumberFormat="1" applyFont="1" applyFill="1" applyBorder="1" applyAlignment="1">
      <alignment horizontal="center" vertical="center"/>
    </xf>
    <xf numFmtId="0" fontId="31" fillId="0" borderId="145" xfId="74" applyFont="1" applyFill="1" applyBorder="1" applyAlignment="1">
      <alignment horizontal="center" vertical="center"/>
      <protection/>
    </xf>
    <xf numFmtId="49" fontId="35" fillId="0" borderId="12" xfId="0" applyNumberFormat="1" applyFont="1" applyFill="1" applyBorder="1" applyAlignment="1">
      <alignment horizontal="left"/>
    </xf>
    <xf numFmtId="0" fontId="30" fillId="0" borderId="102" xfId="74" applyFont="1" applyFill="1" applyBorder="1" applyAlignment="1">
      <alignment horizontal="center" vertical="center"/>
      <protection/>
    </xf>
    <xf numFmtId="0" fontId="30" fillId="0" borderId="102" xfId="74" applyFont="1" applyBorder="1" applyAlignment="1">
      <alignment horizontal="center" vertical="center"/>
      <protection/>
    </xf>
    <xf numFmtId="0" fontId="30" fillId="0" borderId="145" xfId="74" applyFont="1" applyBorder="1" applyAlignment="1">
      <alignment horizontal="center" vertical="center"/>
      <protection/>
    </xf>
    <xf numFmtId="0" fontId="32" fillId="0" borderId="145" xfId="74" applyFont="1" applyFill="1" applyBorder="1" applyAlignment="1">
      <alignment horizontal="center" vertical="center"/>
      <protection/>
    </xf>
    <xf numFmtId="49" fontId="36" fillId="0" borderId="12" xfId="0" applyNumberFormat="1" applyFont="1" applyFill="1" applyBorder="1" applyAlignment="1">
      <alignment horizontal="left"/>
    </xf>
    <xf numFmtId="0" fontId="31" fillId="0" borderId="146" xfId="74" applyFont="1" applyFill="1" applyBorder="1" applyAlignment="1">
      <alignment horizontal="center" vertical="center"/>
      <protection/>
    </xf>
    <xf numFmtId="0" fontId="30" fillId="0" borderId="145" xfId="74" applyFont="1" applyFill="1" applyBorder="1" applyAlignment="1">
      <alignment horizontal="center" vertical="center"/>
      <protection/>
    </xf>
    <xf numFmtId="0" fontId="49" fillId="21" borderId="105" xfId="0" applyFont="1" applyFill="1" applyBorder="1" applyAlignment="1">
      <alignment horizontal="center" vertical="center"/>
    </xf>
    <xf numFmtId="0" fontId="4" fillId="20" borderId="36" xfId="35" applyFont="1" applyFill="1" applyBorder="1" applyAlignment="1" quotePrefix="1">
      <alignment horizontal="center" vertical="center" wrapText="1"/>
      <protection/>
    </xf>
    <xf numFmtId="0" fontId="59" fillId="20" borderId="12" xfId="0" applyFont="1" applyFill="1" applyBorder="1" applyAlignment="1">
      <alignment horizontal="left" vertical="center" wrapText="1"/>
    </xf>
    <xf numFmtId="0" fontId="64" fillId="20" borderId="12" xfId="0" applyFont="1" applyFill="1" applyBorder="1" applyAlignment="1">
      <alignment horizontal="left" vertical="center" wrapText="1"/>
    </xf>
    <xf numFmtId="0" fontId="10" fillId="21" borderId="107" xfId="36" applyFont="1" applyFill="1" applyBorder="1" applyAlignment="1">
      <alignment horizontal="center" vertical="center" wrapText="1"/>
      <protection/>
    </xf>
    <xf numFmtId="0" fontId="11" fillId="21" borderId="107" xfId="36" applyFont="1" applyFill="1" applyBorder="1" applyAlignment="1">
      <alignment horizontal="center" vertical="center" wrapText="1"/>
      <protection/>
    </xf>
    <xf numFmtId="0" fontId="4" fillId="21" borderId="105" xfId="36" applyFont="1" applyFill="1" applyBorder="1" applyAlignment="1">
      <alignment horizontal="center" vertical="center" wrapText="1"/>
      <protection/>
    </xf>
    <xf numFmtId="0" fontId="16" fillId="21" borderId="117" xfId="39" applyFont="1" applyFill="1" applyBorder="1" applyAlignment="1">
      <alignment horizontal="center" vertical="center" wrapText="1"/>
      <protection/>
    </xf>
    <xf numFmtId="0" fontId="16" fillId="21" borderId="134" xfId="39" applyFont="1" applyFill="1" applyBorder="1" applyAlignment="1">
      <alignment horizontal="center" vertical="center" wrapText="1"/>
      <protection/>
    </xf>
    <xf numFmtId="0" fontId="16" fillId="21" borderId="133" xfId="39" applyFont="1" applyFill="1" applyBorder="1" applyAlignment="1">
      <alignment horizontal="center" vertical="center" wrapText="1"/>
      <protection/>
    </xf>
    <xf numFmtId="0" fontId="16" fillId="21" borderId="119" xfId="39" applyFont="1" applyFill="1" applyBorder="1" applyAlignment="1">
      <alignment horizontal="center" vertical="center" wrapText="1"/>
      <protection/>
    </xf>
    <xf numFmtId="0" fontId="16" fillId="21" borderId="130" xfId="39" applyFont="1" applyFill="1" applyBorder="1" applyAlignment="1">
      <alignment horizontal="center" vertical="center" wrapText="1"/>
      <protection/>
    </xf>
    <xf numFmtId="0" fontId="16" fillId="21" borderId="132" xfId="39" applyFont="1" applyFill="1" applyBorder="1" applyAlignment="1">
      <alignment horizontal="center" vertical="center" wrapText="1"/>
      <protection/>
    </xf>
    <xf numFmtId="0" fontId="16" fillId="21" borderId="108" xfId="39" applyFont="1" applyFill="1" applyBorder="1" applyAlignment="1">
      <alignment horizontal="center" vertical="center" wrapText="1"/>
      <protection/>
    </xf>
    <xf numFmtId="0" fontId="16" fillId="21" borderId="149" xfId="39" applyFont="1" applyFill="1" applyBorder="1" applyAlignment="1">
      <alignment horizontal="center" vertical="center" wrapText="1"/>
      <protection/>
    </xf>
    <xf numFmtId="0" fontId="16" fillId="21" borderId="150" xfId="39" applyFont="1" applyFill="1" applyBorder="1" applyAlignment="1">
      <alignment horizontal="center" vertical="center" wrapText="1"/>
      <protection/>
    </xf>
    <xf numFmtId="0" fontId="16" fillId="21" borderId="151" xfId="39" applyFont="1" applyFill="1" applyBorder="1" applyAlignment="1">
      <alignment horizontal="center" vertical="center" wrapText="1"/>
      <protection/>
    </xf>
    <xf numFmtId="0" fontId="16" fillId="21" borderId="152" xfId="39" applyFont="1" applyFill="1" applyBorder="1" applyAlignment="1">
      <alignment horizontal="center" vertical="center" wrapText="1"/>
      <protection/>
    </xf>
    <xf numFmtId="0" fontId="16" fillId="21" borderId="153" xfId="39" applyFont="1" applyFill="1" applyBorder="1" applyAlignment="1">
      <alignment horizontal="center" vertical="center" wrapText="1"/>
      <protection/>
    </xf>
    <xf numFmtId="0" fontId="17" fillId="21" borderId="107" xfId="39" applyFont="1" applyFill="1" applyBorder="1" applyAlignment="1">
      <alignment horizontal="center" vertical="center" wrapText="1"/>
      <protection/>
    </xf>
    <xf numFmtId="0" fontId="17" fillId="21" borderId="132" xfId="39" applyFont="1" applyFill="1" applyBorder="1" applyAlignment="1">
      <alignment horizontal="center" vertical="center" wrapText="1"/>
      <protection/>
    </xf>
    <xf numFmtId="0" fontId="17" fillId="21" borderId="108" xfId="39" applyFont="1" applyFill="1" applyBorder="1" applyAlignment="1">
      <alignment horizontal="center" vertical="center" wrapText="1"/>
      <protection/>
    </xf>
    <xf numFmtId="0" fontId="22" fillId="21" borderId="124" xfId="42" applyFont="1" applyFill="1" applyBorder="1" applyAlignment="1">
      <alignment horizontal="center" vertical="center" wrapText="1"/>
      <protection/>
    </xf>
    <xf numFmtId="0" fontId="22" fillId="21" borderId="154" xfId="42" applyFont="1" applyFill="1" applyBorder="1" applyAlignment="1">
      <alignment horizontal="center" vertical="center" wrapText="1"/>
      <protection/>
    </xf>
    <xf numFmtId="0" fontId="17" fillId="37" borderId="155" xfId="39" applyFont="1" applyFill="1" applyBorder="1" applyAlignment="1">
      <alignment horizontal="center" vertical="center" wrapText="1"/>
      <protection/>
    </xf>
    <xf numFmtId="0" fontId="17" fillId="37" borderId="156" xfId="39" applyFont="1" applyFill="1" applyBorder="1" applyAlignment="1">
      <alignment horizontal="center" vertical="center" wrapText="1"/>
      <protection/>
    </xf>
    <xf numFmtId="0" fontId="16" fillId="21" borderId="104" xfId="39" applyFont="1" applyFill="1" applyBorder="1" applyAlignment="1">
      <alignment horizontal="center" vertical="center" wrapText="1"/>
      <protection/>
    </xf>
    <xf numFmtId="0" fontId="49" fillId="21" borderId="107" xfId="39" applyFont="1" applyFill="1" applyBorder="1" applyAlignment="1">
      <alignment horizontal="center" vertical="center" wrapText="1"/>
      <protection/>
    </xf>
    <xf numFmtId="0" fontId="49" fillId="21" borderId="132" xfId="39" applyFont="1" applyFill="1" applyBorder="1" applyAlignment="1">
      <alignment horizontal="center" vertical="center" wrapText="1"/>
      <protection/>
    </xf>
    <xf numFmtId="0" fontId="49" fillId="21" borderId="133" xfId="39" applyFont="1" applyFill="1" applyBorder="1" applyAlignment="1">
      <alignment horizontal="center" vertical="center" wrapText="1"/>
      <protection/>
    </xf>
    <xf numFmtId="0" fontId="49" fillId="21" borderId="108" xfId="39" applyFont="1" applyFill="1" applyBorder="1" applyAlignment="1">
      <alignment horizontal="center" vertical="center" wrapText="1"/>
      <protection/>
    </xf>
    <xf numFmtId="0" fontId="49" fillId="21" borderId="134" xfId="39" applyFont="1" applyFill="1" applyBorder="1" applyAlignment="1">
      <alignment horizontal="center" vertical="center" wrapText="1"/>
      <protection/>
    </xf>
    <xf numFmtId="0" fontId="22" fillId="21" borderId="123" xfId="42" applyFont="1" applyFill="1" applyBorder="1" applyAlignment="1">
      <alignment horizontal="center" vertical="center" wrapText="1"/>
      <protection/>
    </xf>
    <xf numFmtId="0" fontId="22" fillId="21" borderId="157" xfId="42" applyFont="1" applyFill="1" applyBorder="1" applyAlignment="1">
      <alignment horizontal="center" vertical="center" wrapText="1"/>
      <protection/>
    </xf>
    <xf numFmtId="0" fontId="16" fillId="21" borderId="154" xfId="39" applyFont="1" applyFill="1" applyBorder="1" applyAlignment="1">
      <alignment horizontal="center" vertical="center" wrapText="1"/>
      <protection/>
    </xf>
    <xf numFmtId="0" fontId="16" fillId="21" borderId="158" xfId="39" applyFont="1" applyFill="1" applyBorder="1" applyAlignment="1">
      <alignment horizontal="center" vertical="center" wrapText="1"/>
      <protection/>
    </xf>
    <xf numFmtId="0" fontId="16" fillId="21" borderId="159" xfId="39" applyFont="1" applyFill="1" applyBorder="1" applyAlignment="1">
      <alignment horizontal="center" vertical="center" wrapText="1"/>
      <protection/>
    </xf>
    <xf numFmtId="0" fontId="16" fillId="21" borderId="160" xfId="39" applyFont="1" applyFill="1" applyBorder="1" applyAlignment="1">
      <alignment horizontal="center" vertical="center" wrapText="1"/>
      <protection/>
    </xf>
    <xf numFmtId="0" fontId="16" fillId="20" borderId="47" xfId="38" applyFont="1" applyFill="1" applyBorder="1" applyAlignment="1">
      <alignment horizontal="center" vertical="center" wrapText="1"/>
      <protection/>
    </xf>
    <xf numFmtId="0" fontId="16" fillId="20" borderId="67" xfId="38" applyFont="1" applyFill="1" applyBorder="1" applyAlignment="1">
      <alignment horizontal="center" vertical="center" wrapText="1"/>
      <protection/>
    </xf>
    <xf numFmtId="0" fontId="16" fillId="20" borderId="88" xfId="38" applyFont="1" applyFill="1" applyBorder="1" applyAlignment="1">
      <alignment horizontal="center" vertical="center" wrapText="1"/>
      <protection/>
    </xf>
    <xf numFmtId="0" fontId="16" fillId="20" borderId="66" xfId="38" applyFont="1" applyFill="1" applyBorder="1" applyAlignment="1">
      <alignment horizontal="center" vertical="center" wrapText="1"/>
      <protection/>
    </xf>
    <xf numFmtId="0" fontId="16" fillId="20" borderId="71" xfId="38" applyFont="1" applyFill="1" applyBorder="1" applyAlignment="1" quotePrefix="1">
      <alignment horizontal="center" vertical="center" wrapText="1"/>
      <protection/>
    </xf>
    <xf numFmtId="0" fontId="16" fillId="20" borderId="72" xfId="38" applyFont="1" applyFill="1" applyBorder="1" applyAlignment="1" quotePrefix="1">
      <alignment horizontal="center" vertical="center" wrapText="1"/>
      <protection/>
    </xf>
    <xf numFmtId="0" fontId="16" fillId="20" borderId="46" xfId="38" applyFont="1" applyFill="1" applyBorder="1" applyAlignment="1" quotePrefix="1">
      <alignment horizontal="center" vertical="center" wrapText="1"/>
      <protection/>
    </xf>
    <xf numFmtId="0" fontId="16" fillId="20" borderId="76" xfId="38" applyFont="1" applyFill="1" applyBorder="1" applyAlignment="1">
      <alignment horizontal="center" vertical="center" wrapText="1"/>
      <protection/>
    </xf>
    <xf numFmtId="0" fontId="16" fillId="20" borderId="29" xfId="38" applyFont="1" applyFill="1" applyBorder="1" applyAlignment="1">
      <alignment horizontal="center" vertical="center" wrapText="1"/>
      <protection/>
    </xf>
    <xf numFmtId="0" fontId="16" fillId="20" borderId="28" xfId="38" applyFont="1" applyFill="1" applyBorder="1" applyAlignment="1">
      <alignment horizontal="center" vertical="center" wrapText="1"/>
      <protection/>
    </xf>
    <xf numFmtId="0" fontId="16" fillId="20" borderId="34" xfId="38" applyFont="1" applyFill="1" applyBorder="1" applyAlignment="1">
      <alignment horizontal="center" vertical="center" wrapText="1"/>
      <protection/>
    </xf>
    <xf numFmtId="0" fontId="17" fillId="20" borderId="50" xfId="38" applyFont="1" applyFill="1" applyBorder="1" applyAlignment="1" quotePrefix="1">
      <alignment vertical="center" wrapText="1"/>
      <protection/>
    </xf>
    <xf numFmtId="0" fontId="17" fillId="20" borderId="39" xfId="38" applyFont="1" applyFill="1" applyBorder="1" applyAlignment="1" quotePrefix="1">
      <alignment vertical="center" wrapText="1"/>
      <protection/>
    </xf>
    <xf numFmtId="0" fontId="17" fillId="20" borderId="28" xfId="42" applyFont="1" applyFill="1" applyBorder="1" applyAlignment="1" quotePrefix="1">
      <alignment vertical="center" wrapText="1"/>
      <protection/>
    </xf>
    <xf numFmtId="0" fontId="16" fillId="20" borderId="36" xfId="38" applyFont="1" applyFill="1" applyBorder="1" applyAlignment="1" quotePrefix="1">
      <alignment vertical="center" wrapText="1"/>
      <protection/>
    </xf>
    <xf numFmtId="0" fontId="16" fillId="20" borderId="11" xfId="38" applyFont="1" applyFill="1" applyBorder="1" applyAlignment="1" quotePrefix="1">
      <alignment vertical="center" wrapText="1"/>
      <protection/>
    </xf>
    <xf numFmtId="0" fontId="16" fillId="20" borderId="62" xfId="38" applyFont="1" applyFill="1" applyBorder="1" applyAlignment="1">
      <alignment horizontal="center" vertical="center" wrapText="1"/>
      <protection/>
    </xf>
    <xf numFmtId="0" fontId="16" fillId="20" borderId="53" xfId="38" applyFont="1" applyFill="1" applyBorder="1" applyAlignment="1">
      <alignment horizontal="center" vertical="center" wrapText="1"/>
      <protection/>
    </xf>
    <xf numFmtId="0" fontId="17" fillId="20" borderId="89" xfId="42" applyFont="1" applyFill="1" applyBorder="1" applyAlignment="1" quotePrefix="1">
      <alignment horizontal="center" vertical="center" wrapText="1"/>
      <protection/>
    </xf>
    <xf numFmtId="0" fontId="16" fillId="20" borderId="10" xfId="38" applyFont="1" applyFill="1" applyBorder="1" applyAlignment="1">
      <alignment horizontal="center" vertical="center" wrapText="1"/>
      <protection/>
    </xf>
    <xf numFmtId="0" fontId="16" fillId="20" borderId="83" xfId="38" applyFont="1" applyFill="1" applyBorder="1" applyAlignment="1">
      <alignment horizontal="center" vertical="center" wrapText="1"/>
      <protection/>
    </xf>
    <xf numFmtId="0" fontId="16" fillId="20" borderId="31" xfId="38" applyFont="1" applyFill="1" applyBorder="1" applyAlignment="1">
      <alignment horizontal="center" vertical="center" wrapText="1"/>
      <protection/>
    </xf>
    <xf numFmtId="0" fontId="65" fillId="20" borderId="42" xfId="0" applyFont="1" applyFill="1" applyBorder="1" applyAlignment="1">
      <alignment horizontal="center" vertical="center" wrapText="1"/>
    </xf>
    <xf numFmtId="0" fontId="65" fillId="20" borderId="19" xfId="0" applyFont="1" applyFill="1" applyBorder="1" applyAlignment="1">
      <alignment horizontal="center" vertical="center" wrapText="1"/>
    </xf>
    <xf numFmtId="0" fontId="65" fillId="20" borderId="43" xfId="0" applyFont="1" applyFill="1" applyBorder="1" applyAlignment="1">
      <alignment horizontal="center" vertical="center" wrapText="1"/>
    </xf>
    <xf numFmtId="0" fontId="16" fillId="36" borderId="44" xfId="38" applyFont="1" applyFill="1" applyBorder="1" applyAlignment="1" quotePrefix="1">
      <alignment vertical="center" wrapText="1"/>
      <protection/>
    </xf>
    <xf numFmtId="0" fontId="16" fillId="36" borderId="36" xfId="38" applyFont="1" applyFill="1" applyBorder="1" applyAlignment="1">
      <alignment horizontal="center" vertical="center" wrapText="1"/>
      <protection/>
    </xf>
    <xf numFmtId="0" fontId="25" fillId="0" borderId="77" xfId="74" applyFont="1" applyBorder="1" applyAlignment="1">
      <alignment horizontal="center" vertical="center" textRotation="90" wrapText="1"/>
      <protection/>
    </xf>
    <xf numFmtId="0" fontId="32" fillId="0" borderId="161" xfId="0" applyFont="1" applyFill="1" applyBorder="1" applyAlignment="1">
      <alignment horizontal="center"/>
    </xf>
    <xf numFmtId="0" fontId="32" fillId="0" borderId="162" xfId="0" applyFont="1" applyFill="1" applyBorder="1" applyAlignment="1">
      <alignment horizontal="center"/>
    </xf>
    <xf numFmtId="0" fontId="32" fillId="0" borderId="163" xfId="0" applyFont="1" applyFill="1" applyBorder="1" applyAlignment="1">
      <alignment horizontal="center"/>
    </xf>
    <xf numFmtId="0" fontId="0" fillId="0" borderId="0" xfId="74" applyFill="1" applyBorder="1">
      <alignment/>
      <protection/>
    </xf>
    <xf numFmtId="0" fontId="29" fillId="0" borderId="67" xfId="74" applyFont="1" applyBorder="1" applyAlignment="1">
      <alignment horizontal="center" vertical="center" wrapText="1"/>
      <protection/>
    </xf>
    <xf numFmtId="0" fontId="30" fillId="0" borderId="90" xfId="74" applyFont="1" applyBorder="1">
      <alignment/>
      <protection/>
    </xf>
    <xf numFmtId="0" fontId="25" fillId="0" borderId="75" xfId="74" applyFont="1" applyBorder="1">
      <alignment/>
      <protection/>
    </xf>
    <xf numFmtId="0" fontId="25" fillId="0" borderId="88" xfId="74" applyFont="1" applyBorder="1">
      <alignment/>
      <protection/>
    </xf>
    <xf numFmtId="0" fontId="31" fillId="0" borderId="164" xfId="74" applyFont="1" applyBorder="1" applyAlignment="1">
      <alignment horizontal="center" vertical="center"/>
      <protection/>
    </xf>
    <xf numFmtId="0" fontId="31" fillId="0" borderId="35" xfId="0" applyFont="1" applyFill="1" applyBorder="1" applyAlignment="1">
      <alignment horizontal="center" vertical="center"/>
    </xf>
    <xf numFmtId="0" fontId="31" fillId="0" borderId="165" xfId="74" applyFont="1" applyBorder="1" applyAlignment="1">
      <alignment horizontal="center" vertical="center"/>
      <protection/>
    </xf>
    <xf numFmtId="0" fontId="33" fillId="0" borderId="67" xfId="0" applyFont="1" applyFill="1" applyBorder="1" applyAlignment="1">
      <alignment horizontal="left" vertical="center"/>
    </xf>
    <xf numFmtId="0" fontId="32" fillId="0" borderId="164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166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67" xfId="0" applyFont="1" applyFill="1" applyBorder="1" applyAlignment="1">
      <alignment horizontal="center"/>
    </xf>
    <xf numFmtId="0" fontId="32" fillId="0" borderId="168" xfId="0" applyFont="1" applyFill="1" applyBorder="1" applyAlignment="1">
      <alignment horizontal="center"/>
    </xf>
    <xf numFmtId="0" fontId="32" fillId="0" borderId="169" xfId="0" applyFont="1" applyFill="1" applyBorder="1" applyAlignment="1">
      <alignment horizontal="center"/>
    </xf>
    <xf numFmtId="0" fontId="32" fillId="0" borderId="170" xfId="0" applyFont="1" applyFill="1" applyBorder="1" applyAlignment="1">
      <alignment horizontal="center"/>
    </xf>
    <xf numFmtId="0" fontId="32" fillId="0" borderId="54" xfId="0" applyFont="1" applyFill="1" applyBorder="1" applyAlignment="1">
      <alignment horizontal="center"/>
    </xf>
    <xf numFmtId="49" fontId="32" fillId="0" borderId="171" xfId="0" applyNumberFormat="1" applyFont="1" applyFill="1" applyBorder="1" applyAlignment="1">
      <alignment horizontal="center" vertical="center"/>
    </xf>
    <xf numFmtId="49" fontId="32" fillId="0" borderId="172" xfId="0" applyNumberFormat="1" applyFont="1" applyFill="1" applyBorder="1" applyAlignment="1">
      <alignment horizontal="center" vertical="center"/>
    </xf>
    <xf numFmtId="49" fontId="32" fillId="0" borderId="35" xfId="0" applyNumberFormat="1" applyFont="1" applyFill="1" applyBorder="1" applyAlignment="1">
      <alignment horizontal="center" vertical="center"/>
    </xf>
    <xf numFmtId="0" fontId="31" fillId="0" borderId="167" xfId="74" applyFont="1" applyBorder="1" applyAlignment="1">
      <alignment horizontal="center" vertical="center"/>
      <protection/>
    </xf>
    <xf numFmtId="0" fontId="31" fillId="0" borderId="162" xfId="74" applyFont="1" applyBorder="1" applyAlignment="1">
      <alignment horizontal="center" vertical="center"/>
      <protection/>
    </xf>
    <xf numFmtId="49" fontId="32" fillId="0" borderId="78" xfId="0" applyNumberFormat="1" applyFont="1" applyFill="1" applyBorder="1" applyAlignment="1">
      <alignment horizontal="center" vertical="center"/>
    </xf>
    <xf numFmtId="0" fontId="31" fillId="0" borderId="163" xfId="74" applyFont="1" applyBorder="1" applyAlignment="1">
      <alignment horizontal="center" vertical="center"/>
      <protection/>
    </xf>
    <xf numFmtId="0" fontId="31" fillId="0" borderId="88" xfId="74" applyFont="1" applyBorder="1" applyAlignment="1">
      <alignment horizontal="center" vertical="center"/>
      <protection/>
    </xf>
    <xf numFmtId="0" fontId="32" fillId="0" borderId="78" xfId="0" applyFont="1" applyFill="1" applyBorder="1" applyAlignment="1">
      <alignment horizontal="center"/>
    </xf>
    <xf numFmtId="0" fontId="32" fillId="0" borderId="171" xfId="0" applyFont="1" applyFill="1" applyBorder="1" applyAlignment="1">
      <alignment horizontal="center"/>
    </xf>
    <xf numFmtId="0" fontId="32" fillId="0" borderId="173" xfId="0" applyFont="1" applyFill="1" applyBorder="1" applyAlignment="1">
      <alignment horizontal="center"/>
    </xf>
    <xf numFmtId="0" fontId="32" fillId="0" borderId="49" xfId="0" applyFont="1" applyFill="1" applyBorder="1" applyAlignment="1">
      <alignment horizontal="center"/>
    </xf>
    <xf numFmtId="49" fontId="31" fillId="0" borderId="174" xfId="74" applyNumberFormat="1" applyFont="1" applyFill="1" applyBorder="1" applyAlignment="1">
      <alignment horizontal="center" vertical="center"/>
      <protection/>
    </xf>
    <xf numFmtId="49" fontId="31" fillId="0" borderId="175" xfId="74" applyNumberFormat="1" applyFont="1" applyFill="1" applyBorder="1" applyAlignment="1">
      <alignment horizontal="center" vertical="center"/>
      <protection/>
    </xf>
    <xf numFmtId="49" fontId="31" fillId="0" borderId="46" xfId="74" applyNumberFormat="1" applyFont="1" applyFill="1" applyBorder="1" applyAlignment="1">
      <alignment horizontal="center" vertical="center"/>
      <protection/>
    </xf>
    <xf numFmtId="0" fontId="31" fillId="0" borderId="162" xfId="74" applyFont="1" applyFill="1" applyBorder="1" applyAlignment="1">
      <alignment horizontal="center" vertical="center"/>
      <protection/>
    </xf>
    <xf numFmtId="0" fontId="31" fillId="0" borderId="163" xfId="74" applyFont="1" applyFill="1" applyBorder="1" applyAlignment="1">
      <alignment horizontal="center" vertical="center"/>
      <protection/>
    </xf>
    <xf numFmtId="0" fontId="33" fillId="0" borderId="176" xfId="74" applyFont="1" applyFill="1" applyBorder="1" applyAlignment="1">
      <alignment horizontal="center" vertical="center"/>
      <protection/>
    </xf>
    <xf numFmtId="0" fontId="33" fillId="0" borderId="177" xfId="74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2" fillId="0" borderId="81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34" fillId="0" borderId="178" xfId="0" applyFont="1" applyFill="1" applyBorder="1" applyAlignment="1">
      <alignment horizontal="center" vertical="center"/>
    </xf>
    <xf numFmtId="0" fontId="34" fillId="0" borderId="179" xfId="0" applyFont="1" applyFill="1" applyBorder="1" applyAlignment="1">
      <alignment horizontal="center" vertical="center"/>
    </xf>
    <xf numFmtId="0" fontId="34" fillId="0" borderId="180" xfId="0" applyFont="1" applyFill="1" applyBorder="1" applyAlignment="1">
      <alignment horizontal="center" vertical="center"/>
    </xf>
    <xf numFmtId="0" fontId="34" fillId="0" borderId="135" xfId="0" applyFont="1" applyFill="1" applyBorder="1" applyAlignment="1">
      <alignment horizontal="center" vertical="center"/>
    </xf>
    <xf numFmtId="0" fontId="34" fillId="0" borderId="181" xfId="0" applyFont="1" applyFill="1" applyBorder="1" applyAlignment="1">
      <alignment horizontal="center" vertical="center"/>
    </xf>
    <xf numFmtId="0" fontId="34" fillId="0" borderId="181" xfId="0" applyFont="1" applyFill="1" applyBorder="1" applyAlignment="1">
      <alignment horizontal="center" vertical="center" wrapText="1"/>
    </xf>
    <xf numFmtId="0" fontId="33" fillId="0" borderId="101" xfId="0" applyFont="1" applyFill="1" applyBorder="1" applyAlignment="1">
      <alignment horizontal="center" vertical="center"/>
    </xf>
    <xf numFmtId="0" fontId="29" fillId="0" borderId="146" xfId="0" applyFont="1" applyFill="1" applyBorder="1" applyAlignment="1">
      <alignment horizontal="center" vertical="center"/>
    </xf>
    <xf numFmtId="0" fontId="29" fillId="0" borderId="147" xfId="0" applyFont="1" applyFill="1" applyBorder="1" applyAlignment="1">
      <alignment horizontal="center" vertical="center"/>
    </xf>
    <xf numFmtId="0" fontId="29" fillId="0" borderId="148" xfId="0" applyFont="1" applyFill="1" applyBorder="1" applyAlignment="1">
      <alignment horizontal="center" vertical="center"/>
    </xf>
    <xf numFmtId="0" fontId="29" fillId="0" borderId="182" xfId="0" applyFont="1" applyFill="1" applyBorder="1" applyAlignment="1">
      <alignment horizontal="center" vertical="center"/>
    </xf>
    <xf numFmtId="0" fontId="34" fillId="0" borderId="182" xfId="0" applyFont="1" applyFill="1" applyBorder="1" applyAlignment="1">
      <alignment horizontal="center" vertical="center" wrapText="1"/>
    </xf>
    <xf numFmtId="0" fontId="34" fillId="0" borderId="102" xfId="0" applyFont="1" applyFill="1" applyBorder="1" applyAlignment="1">
      <alignment horizontal="center" vertical="center" wrapText="1"/>
    </xf>
    <xf numFmtId="0" fontId="31" fillId="0" borderId="79" xfId="0" applyFont="1" applyFill="1" applyBorder="1" applyAlignment="1">
      <alignment horizontal="center"/>
    </xf>
    <xf numFmtId="0" fontId="30" fillId="0" borderId="82" xfId="74" applyFont="1" applyFill="1" applyBorder="1" applyAlignment="1">
      <alignment horizontal="center" vertical="center"/>
      <protection/>
    </xf>
    <xf numFmtId="0" fontId="0" fillId="36" borderId="0" xfId="74" applyFill="1">
      <alignment/>
      <protection/>
    </xf>
    <xf numFmtId="49" fontId="36" fillId="36" borderId="30" xfId="0" applyNumberFormat="1" applyFont="1" applyFill="1" applyBorder="1" applyAlignment="1">
      <alignment horizontal="left"/>
    </xf>
    <xf numFmtId="0" fontId="33" fillId="36" borderId="11" xfId="74" applyFont="1" applyFill="1" applyBorder="1" applyAlignment="1">
      <alignment horizontal="left" wrapText="1"/>
      <protection/>
    </xf>
    <xf numFmtId="0" fontId="39" fillId="36" borderId="10" xfId="74" applyFont="1" applyFill="1" applyBorder="1" applyAlignment="1">
      <alignment horizontal="center" shrinkToFit="1"/>
      <protection/>
    </xf>
    <xf numFmtId="0" fontId="39" fillId="36" borderId="42" xfId="74" applyFont="1" applyFill="1" applyBorder="1" applyAlignment="1">
      <alignment horizontal="center" shrinkToFit="1"/>
      <protection/>
    </xf>
    <xf numFmtId="0" fontId="39" fillId="36" borderId="60" xfId="74" applyFont="1" applyFill="1" applyBorder="1" applyAlignment="1">
      <alignment horizontal="center" shrinkToFit="1"/>
      <protection/>
    </xf>
    <xf numFmtId="0" fontId="39" fillId="36" borderId="92" xfId="74" applyFont="1" applyFill="1" applyBorder="1" applyAlignment="1">
      <alignment horizontal="center" shrinkToFit="1"/>
      <protection/>
    </xf>
    <xf numFmtId="0" fontId="39" fillId="36" borderId="86" xfId="74" applyFont="1" applyFill="1" applyBorder="1" applyAlignment="1">
      <alignment horizontal="center" shrinkToFit="1"/>
      <protection/>
    </xf>
    <xf numFmtId="0" fontId="0" fillId="36" borderId="91" xfId="74" applyFill="1" applyBorder="1" applyAlignment="1">
      <alignment horizontal="center" vertical="center"/>
      <protection/>
    </xf>
    <xf numFmtId="0" fontId="0" fillId="36" borderId="86" xfId="74" applyFill="1" applyBorder="1" applyAlignment="1">
      <alignment horizontal="center" vertical="center"/>
      <protection/>
    </xf>
    <xf numFmtId="0" fontId="0" fillId="36" borderId="60" xfId="74" applyFill="1" applyBorder="1" applyAlignment="1">
      <alignment horizontal="center" vertical="center"/>
      <protection/>
    </xf>
    <xf numFmtId="0" fontId="0" fillId="36" borderId="83" xfId="74" applyFill="1" applyBorder="1" applyAlignment="1">
      <alignment horizontal="center" vertical="center"/>
      <protection/>
    </xf>
    <xf numFmtId="0" fontId="2" fillId="36" borderId="91" xfId="74" applyFont="1" applyFill="1" applyBorder="1" applyAlignment="1">
      <alignment horizontal="center"/>
      <protection/>
    </xf>
    <xf numFmtId="0" fontId="2" fillId="36" borderId="86" xfId="74" applyFont="1" applyFill="1" applyBorder="1" applyAlignment="1">
      <alignment horizontal="center"/>
      <protection/>
    </xf>
    <xf numFmtId="0" fontId="2" fillId="36" borderId="83" xfId="74" applyFont="1" applyFill="1" applyBorder="1" applyAlignment="1">
      <alignment horizontal="center"/>
      <protection/>
    </xf>
    <xf numFmtId="0" fontId="39" fillId="36" borderId="182" xfId="74" applyFont="1" applyFill="1" applyBorder="1" applyAlignment="1">
      <alignment horizontal="center" shrinkToFit="1"/>
      <protection/>
    </xf>
    <xf numFmtId="0" fontId="16" fillId="20" borderId="13" xfId="38" applyFont="1" applyFill="1" applyBorder="1" applyAlignment="1">
      <alignment horizontal="center" vertical="center" wrapText="1"/>
      <protection/>
    </xf>
    <xf numFmtId="0" fontId="65" fillId="20" borderId="13" xfId="0" applyFont="1" applyFill="1" applyBorder="1" applyAlignment="1">
      <alignment horizontal="center" vertical="center" wrapText="1"/>
    </xf>
    <xf numFmtId="0" fontId="65" fillId="20" borderId="14" xfId="0" applyFont="1" applyFill="1" applyBorder="1" applyAlignment="1">
      <alignment horizontal="center" vertical="center" wrapText="1"/>
    </xf>
    <xf numFmtId="0" fontId="65" fillId="20" borderId="15" xfId="0" applyFont="1" applyFill="1" applyBorder="1" applyAlignment="1">
      <alignment horizontal="center" vertical="center" wrapText="1"/>
    </xf>
    <xf numFmtId="49" fontId="31" fillId="0" borderId="75" xfId="0" applyNumberFormat="1" applyFont="1" applyFill="1" applyBorder="1" applyAlignment="1">
      <alignment horizontal="center"/>
    </xf>
    <xf numFmtId="49" fontId="31" fillId="0" borderId="86" xfId="0" applyNumberFormat="1" applyFont="1" applyFill="1" applyBorder="1" applyAlignment="1">
      <alignment horizontal="center"/>
    </xf>
    <xf numFmtId="0" fontId="20" fillId="36" borderId="36" xfId="76" applyFont="1" applyFill="1" applyBorder="1" applyAlignment="1">
      <alignment horizontal="center"/>
      <protection/>
    </xf>
    <xf numFmtId="0" fontId="20" fillId="36" borderId="11" xfId="76" applyFont="1" applyFill="1" applyBorder="1" applyAlignment="1">
      <alignment horizontal="center"/>
      <protection/>
    </xf>
    <xf numFmtId="0" fontId="20" fillId="36" borderId="41" xfId="76" applyFont="1" applyFill="1" applyBorder="1" applyAlignment="1">
      <alignment horizontal="center"/>
      <protection/>
    </xf>
    <xf numFmtId="0" fontId="20" fillId="36" borderId="62" xfId="76" applyFont="1" applyFill="1" applyBorder="1" applyAlignment="1">
      <alignment horizontal="center"/>
      <protection/>
    </xf>
    <xf numFmtId="0" fontId="20" fillId="36" borderId="53" xfId="76" applyFont="1" applyFill="1" applyBorder="1" applyAlignment="1">
      <alignment horizontal="center"/>
      <protection/>
    </xf>
    <xf numFmtId="0" fontId="20" fillId="36" borderId="136" xfId="76" applyFont="1" applyFill="1" applyBorder="1" applyAlignment="1">
      <alignment horizontal="center"/>
      <protection/>
    </xf>
    <xf numFmtId="0" fontId="20" fillId="36" borderId="12" xfId="76" applyFont="1" applyFill="1" applyBorder="1" applyAlignment="1">
      <alignment horizontal="center"/>
      <protection/>
    </xf>
    <xf numFmtId="0" fontId="20" fillId="36" borderId="62" xfId="76" applyFont="1" applyFill="1" applyBorder="1" applyAlignment="1">
      <alignment horizontal="center"/>
      <protection/>
    </xf>
    <xf numFmtId="0" fontId="20" fillId="36" borderId="53" xfId="76" applyFont="1" applyFill="1" applyBorder="1" applyAlignment="1">
      <alignment horizontal="center"/>
      <protection/>
    </xf>
    <xf numFmtId="0" fontId="20" fillId="36" borderId="183" xfId="76" applyFont="1" applyFill="1" applyBorder="1" applyAlignment="1">
      <alignment horizontal="center"/>
      <protection/>
    </xf>
    <xf numFmtId="0" fontId="20" fillId="36" borderId="138" xfId="76" applyFont="1" applyFill="1" applyBorder="1" applyAlignment="1">
      <alignment horizontal="center"/>
      <protection/>
    </xf>
    <xf numFmtId="0" fontId="20" fillId="36" borderId="137" xfId="76" applyFont="1" applyFill="1" applyBorder="1" applyAlignment="1">
      <alignment horizontal="center"/>
      <protection/>
    </xf>
    <xf numFmtId="0" fontId="20" fillId="36" borderId="100" xfId="76" applyFont="1" applyFill="1" applyBorder="1" applyAlignment="1">
      <alignment horizontal="center"/>
      <protection/>
    </xf>
    <xf numFmtId="0" fontId="57" fillId="36" borderId="136" xfId="76" applyFont="1" applyFill="1" applyBorder="1" applyAlignment="1">
      <alignment horizontal="center"/>
      <protection/>
    </xf>
    <xf numFmtId="0" fontId="57" fillId="36" borderId="183" xfId="76" applyFont="1" applyFill="1" applyBorder="1" applyAlignment="1">
      <alignment horizontal="center"/>
      <protection/>
    </xf>
    <xf numFmtId="0" fontId="57" fillId="36" borderId="138" xfId="76" applyFont="1" applyFill="1" applyBorder="1" applyAlignment="1">
      <alignment horizontal="center"/>
      <protection/>
    </xf>
    <xf numFmtId="0" fontId="57" fillId="36" borderId="137" xfId="76" applyFont="1" applyFill="1" applyBorder="1" applyAlignment="1">
      <alignment horizontal="center"/>
      <protection/>
    </xf>
    <xf numFmtId="0" fontId="57" fillId="36" borderId="100" xfId="76" applyFont="1" applyFill="1" applyBorder="1" applyAlignment="1">
      <alignment horizontal="center"/>
      <protection/>
    </xf>
    <xf numFmtId="0" fontId="17" fillId="36" borderId="76" xfId="42" applyFont="1" applyFill="1" applyBorder="1" applyAlignment="1">
      <alignment vertical="center" wrapText="1"/>
      <protection/>
    </xf>
    <xf numFmtId="0" fontId="16" fillId="20" borderId="62" xfId="42" applyFont="1" applyFill="1" applyBorder="1" applyAlignment="1" quotePrefix="1">
      <alignment vertical="center" wrapText="1"/>
      <protection/>
    </xf>
    <xf numFmtId="0" fontId="17" fillId="20" borderId="53" xfId="42" applyFont="1" applyFill="1" applyBorder="1" applyAlignment="1" quotePrefix="1">
      <alignment vertical="center" wrapText="1"/>
      <protection/>
    </xf>
    <xf numFmtId="0" fontId="17" fillId="20" borderId="63" xfId="42" applyFont="1" applyFill="1" applyBorder="1" applyAlignment="1" quotePrefix="1">
      <alignment vertical="center" wrapText="1"/>
      <protection/>
    </xf>
    <xf numFmtId="0" fontId="18" fillId="20" borderId="36" xfId="0" applyFont="1" applyFill="1" applyBorder="1" applyAlignment="1">
      <alignment horizontal="left" vertical="center" wrapText="1"/>
    </xf>
    <xf numFmtId="0" fontId="18" fillId="20" borderId="62" xfId="0" applyFont="1" applyFill="1" applyBorder="1" applyAlignment="1">
      <alignment horizontal="left" vertical="center" wrapText="1"/>
    </xf>
    <xf numFmtId="0" fontId="18" fillId="20" borderId="53" xfId="0" applyFont="1" applyFill="1" applyBorder="1" applyAlignment="1">
      <alignment horizontal="left" vertical="center" wrapText="1"/>
    </xf>
    <xf numFmtId="0" fontId="37" fillId="0" borderId="140" xfId="74" applyFont="1" applyFill="1" applyBorder="1" applyAlignment="1">
      <alignment horizontal="left" vertical="center" wrapText="1"/>
      <protection/>
    </xf>
    <xf numFmtId="0" fontId="17" fillId="0" borderId="47" xfId="42" applyFont="1" applyFill="1" applyBorder="1" applyAlignment="1" quotePrefix="1">
      <alignment horizontal="center" vertical="center" wrapText="1"/>
      <protection/>
    </xf>
    <xf numFmtId="0" fontId="17" fillId="0" borderId="17" xfId="42" applyFont="1" applyFill="1" applyBorder="1" applyAlignment="1" quotePrefix="1">
      <alignment horizontal="center" vertical="center" wrapText="1"/>
      <protection/>
    </xf>
    <xf numFmtId="0" fontId="17" fillId="0" borderId="22" xfId="42" applyFont="1" applyFill="1" applyBorder="1" applyAlignment="1" quotePrefix="1">
      <alignment horizontal="center" vertical="center" wrapText="1"/>
      <protection/>
    </xf>
    <xf numFmtId="0" fontId="20" fillId="36" borderId="0" xfId="76" applyFont="1" applyFill="1" applyBorder="1" applyAlignment="1">
      <alignment horizontal="center"/>
      <protection/>
    </xf>
    <xf numFmtId="0" fontId="20" fillId="36" borderId="0" xfId="76" applyFont="1" applyFill="1" applyBorder="1" applyAlignment="1">
      <alignment horizontal="center"/>
      <protection/>
    </xf>
    <xf numFmtId="0" fontId="31" fillId="0" borderId="73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47" xfId="0" applyFont="1" applyFill="1" applyBorder="1" applyAlignment="1">
      <alignment horizontal="left" vertical="center"/>
    </xf>
    <xf numFmtId="0" fontId="32" fillId="0" borderId="184" xfId="0" applyFont="1" applyFill="1" applyBorder="1" applyAlignment="1">
      <alignment horizontal="center"/>
    </xf>
    <xf numFmtId="0" fontId="32" fillId="0" borderId="75" xfId="0" applyFont="1" applyFill="1" applyBorder="1" applyAlignment="1">
      <alignment horizontal="center"/>
    </xf>
    <xf numFmtId="0" fontId="32" fillId="0" borderId="74" xfId="0" applyFont="1" applyFill="1" applyBorder="1" applyAlignment="1">
      <alignment horizontal="center"/>
    </xf>
    <xf numFmtId="0" fontId="32" fillId="0" borderId="87" xfId="0" applyFont="1" applyFill="1" applyBorder="1" applyAlignment="1">
      <alignment horizontal="center"/>
    </xf>
    <xf numFmtId="0" fontId="31" fillId="0" borderId="74" xfId="74" applyFont="1" applyFill="1" applyBorder="1" applyAlignment="1">
      <alignment horizontal="center"/>
      <protection/>
    </xf>
    <xf numFmtId="0" fontId="31" fillId="0" borderId="75" xfId="74" applyFont="1" applyFill="1" applyBorder="1" applyAlignment="1">
      <alignment horizontal="center"/>
      <protection/>
    </xf>
    <xf numFmtId="0" fontId="31" fillId="0" borderId="70" xfId="74" applyFont="1" applyFill="1" applyBorder="1" applyAlignment="1">
      <alignment horizontal="center"/>
      <protection/>
    </xf>
    <xf numFmtId="0" fontId="31" fillId="0" borderId="88" xfId="74" applyFont="1" applyFill="1" applyBorder="1" applyAlignment="1">
      <alignment horizontal="center"/>
      <protection/>
    </xf>
    <xf numFmtId="0" fontId="31" fillId="0" borderId="80" xfId="74" applyFont="1" applyFill="1" applyBorder="1" applyAlignment="1">
      <alignment horizontal="center"/>
      <protection/>
    </xf>
    <xf numFmtId="0" fontId="31" fillId="0" borderId="77" xfId="74" applyFont="1" applyFill="1" applyBorder="1" applyAlignment="1">
      <alignment horizontal="center" vertical="center" wrapText="1"/>
      <protection/>
    </xf>
    <xf numFmtId="0" fontId="31" fillId="0" borderId="78" xfId="74" applyFont="1" applyFill="1" applyBorder="1" applyAlignment="1">
      <alignment horizontal="center" vertical="center" wrapText="1"/>
      <protection/>
    </xf>
    <xf numFmtId="0" fontId="33" fillId="0" borderId="49" xfId="74" applyFont="1" applyFill="1" applyBorder="1" applyAlignment="1">
      <alignment horizontal="center" vertical="center" wrapText="1"/>
      <protection/>
    </xf>
    <xf numFmtId="0" fontId="31" fillId="0" borderId="74" xfId="74" applyFont="1" applyFill="1" applyBorder="1" applyAlignment="1">
      <alignment horizontal="center" vertical="center" wrapText="1"/>
      <protection/>
    </xf>
    <xf numFmtId="0" fontId="31" fillId="0" borderId="75" xfId="74" applyFont="1" applyFill="1" applyBorder="1" applyAlignment="1">
      <alignment horizontal="center" vertical="center" wrapText="1"/>
      <protection/>
    </xf>
    <xf numFmtId="0" fontId="33" fillId="0" borderId="88" xfId="74" applyFont="1" applyFill="1" applyBorder="1" applyAlignment="1">
      <alignment horizontal="center" vertical="center" wrapText="1"/>
      <protection/>
    </xf>
    <xf numFmtId="0" fontId="32" fillId="0" borderId="65" xfId="0" applyFont="1" applyFill="1" applyBorder="1" applyAlignment="1">
      <alignment horizontal="center"/>
    </xf>
    <xf numFmtId="0" fontId="32" fillId="0" borderId="185" xfId="0" applyFont="1" applyFill="1" applyBorder="1" applyAlignment="1">
      <alignment horizontal="center"/>
    </xf>
    <xf numFmtId="0" fontId="32" fillId="0" borderId="70" xfId="0" applyFont="1" applyFill="1" applyBorder="1" applyAlignment="1">
      <alignment horizontal="center"/>
    </xf>
    <xf numFmtId="0" fontId="32" fillId="0" borderId="80" xfId="0" applyFont="1" applyFill="1" applyBorder="1" applyAlignment="1">
      <alignment horizontal="center"/>
    </xf>
    <xf numFmtId="0" fontId="32" fillId="0" borderId="47" xfId="0" applyFont="1" applyFill="1" applyBorder="1" applyAlignment="1">
      <alignment horizontal="center"/>
    </xf>
    <xf numFmtId="0" fontId="32" fillId="0" borderId="88" xfId="0" applyFont="1" applyFill="1" applyBorder="1" applyAlignment="1">
      <alignment horizontal="center"/>
    </xf>
    <xf numFmtId="0" fontId="33" fillId="0" borderId="186" xfId="74" applyFont="1" applyFill="1" applyBorder="1" applyAlignment="1">
      <alignment horizontal="center" vertical="center" wrapText="1"/>
      <protection/>
    </xf>
    <xf numFmtId="0" fontId="31" fillId="0" borderId="184" xfId="0" applyFont="1" applyFill="1" applyBorder="1" applyAlignment="1">
      <alignment horizontal="center"/>
    </xf>
    <xf numFmtId="0" fontId="31" fillId="0" borderId="18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69" xfId="0" applyFont="1" applyFill="1" applyBorder="1" applyAlignment="1">
      <alignment horizontal="center"/>
    </xf>
    <xf numFmtId="0" fontId="31" fillId="0" borderId="91" xfId="0" applyFont="1" applyFill="1" applyBorder="1" applyAlignment="1">
      <alignment horizontal="center"/>
    </xf>
    <xf numFmtId="0" fontId="31" fillId="0" borderId="142" xfId="0" applyFont="1" applyFill="1" applyBorder="1" applyAlignment="1">
      <alignment horizontal="center"/>
    </xf>
    <xf numFmtId="0" fontId="31" fillId="0" borderId="170" xfId="0" applyFont="1" applyFill="1" applyBorder="1" applyAlignment="1">
      <alignment horizontal="center"/>
    </xf>
    <xf numFmtId="0" fontId="31" fillId="0" borderId="188" xfId="0" applyFont="1" applyFill="1" applyBorder="1" applyAlignment="1">
      <alignment horizontal="center"/>
    </xf>
    <xf numFmtId="0" fontId="31" fillId="0" borderId="189" xfId="0" applyFont="1" applyFill="1" applyBorder="1" applyAlignment="1">
      <alignment horizontal="center"/>
    </xf>
    <xf numFmtId="0" fontId="31" fillId="0" borderId="101" xfId="0" applyFont="1" applyFill="1" applyBorder="1" applyAlignment="1">
      <alignment horizontal="center"/>
    </xf>
    <xf numFmtId="0" fontId="31" fillId="0" borderId="86" xfId="0" applyFont="1" applyFill="1" applyBorder="1" applyAlignment="1">
      <alignment horizontal="center"/>
    </xf>
    <xf numFmtId="49" fontId="34" fillId="0" borderId="71" xfId="0" applyNumberFormat="1" applyFont="1" applyFill="1" applyBorder="1" applyAlignment="1">
      <alignment horizontal="left"/>
    </xf>
    <xf numFmtId="0" fontId="31" fillId="0" borderId="190" xfId="0" applyFont="1" applyFill="1" applyBorder="1" applyAlignment="1">
      <alignment horizontal="center"/>
    </xf>
    <xf numFmtId="0" fontId="31" fillId="0" borderId="95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31" fillId="0" borderId="174" xfId="0" applyFont="1" applyFill="1" applyBorder="1" applyAlignment="1">
      <alignment horizontal="center"/>
    </xf>
    <xf numFmtId="0" fontId="31" fillId="0" borderId="175" xfId="0" applyFont="1" applyFill="1" applyBorder="1" applyAlignment="1">
      <alignment horizontal="center"/>
    </xf>
    <xf numFmtId="0" fontId="31" fillId="0" borderId="46" xfId="0" applyFont="1" applyFill="1" applyBorder="1" applyAlignment="1">
      <alignment horizontal="center"/>
    </xf>
    <xf numFmtId="0" fontId="31" fillId="0" borderId="191" xfId="0" applyFont="1" applyFill="1" applyBorder="1" applyAlignment="1">
      <alignment horizontal="center"/>
    </xf>
    <xf numFmtId="0" fontId="31" fillId="0" borderId="192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193" xfId="0" applyFont="1" applyFill="1" applyBorder="1" applyAlignment="1">
      <alignment horizontal="center"/>
    </xf>
    <xf numFmtId="0" fontId="31" fillId="0" borderId="99" xfId="0" applyFont="1" applyFill="1" applyBorder="1" applyAlignment="1">
      <alignment horizontal="center"/>
    </xf>
    <xf numFmtId="0" fontId="31" fillId="0" borderId="194" xfId="0" applyFont="1" applyFill="1" applyBorder="1" applyAlignment="1">
      <alignment horizontal="center"/>
    </xf>
    <xf numFmtId="0" fontId="31" fillId="0" borderId="195" xfId="0" applyFont="1" applyFill="1" applyBorder="1" applyAlignment="1">
      <alignment horizontal="center"/>
    </xf>
    <xf numFmtId="0" fontId="31" fillId="0" borderId="97" xfId="0" applyFont="1" applyFill="1" applyBorder="1" applyAlignment="1">
      <alignment horizontal="center"/>
    </xf>
    <xf numFmtId="0" fontId="31" fillId="0" borderId="196" xfId="0" applyFont="1" applyFill="1" applyBorder="1" applyAlignment="1">
      <alignment horizontal="center"/>
    </xf>
    <xf numFmtId="0" fontId="39" fillId="0" borderId="197" xfId="0" applyFont="1" applyFill="1" applyBorder="1" applyAlignment="1">
      <alignment horizontal="center"/>
    </xf>
    <xf numFmtId="0" fontId="33" fillId="0" borderId="146" xfId="0" applyFont="1" applyFill="1" applyBorder="1" applyAlignment="1">
      <alignment horizontal="center"/>
    </xf>
    <xf numFmtId="0" fontId="33" fillId="0" borderId="33" xfId="0" applyFont="1" applyFill="1" applyBorder="1" applyAlignment="1">
      <alignment horizontal="center"/>
    </xf>
    <xf numFmtId="0" fontId="33" fillId="0" borderId="145" xfId="0" applyFont="1" applyFill="1" applyBorder="1" applyAlignment="1">
      <alignment horizontal="center"/>
    </xf>
    <xf numFmtId="0" fontId="33" fillId="0" borderId="147" xfId="0" applyFont="1" applyFill="1" applyBorder="1" applyAlignment="1">
      <alignment horizontal="center"/>
    </xf>
    <xf numFmtId="49" fontId="32" fillId="0" borderId="162" xfId="0" applyNumberFormat="1" applyFont="1" applyFill="1" applyBorder="1" applyAlignment="1">
      <alignment horizontal="center"/>
    </xf>
    <xf numFmtId="0" fontId="57" fillId="36" borderId="64" xfId="76" applyFont="1" applyFill="1" applyBorder="1" applyAlignment="1">
      <alignment horizontal="left" vertical="center" wrapText="1"/>
      <protection/>
    </xf>
    <xf numFmtId="0" fontId="20" fillId="36" borderId="64" xfId="76" applyFont="1" applyFill="1" applyBorder="1" applyAlignment="1">
      <alignment horizontal="center"/>
      <protection/>
    </xf>
    <xf numFmtId="0" fontId="65" fillId="20" borderId="50" xfId="0" applyFont="1" applyFill="1" applyBorder="1" applyAlignment="1">
      <alignment horizontal="center" vertical="center" wrapText="1"/>
    </xf>
    <xf numFmtId="0" fontId="65" fillId="20" borderId="39" xfId="0" applyFont="1" applyFill="1" applyBorder="1" applyAlignment="1">
      <alignment horizontal="center" vertical="center" wrapText="1"/>
    </xf>
    <xf numFmtId="0" fontId="65" fillId="20" borderId="40" xfId="0" applyFont="1" applyFill="1" applyBorder="1" applyAlignment="1">
      <alignment horizontal="center" vertical="center" wrapText="1"/>
    </xf>
    <xf numFmtId="0" fontId="31" fillId="0" borderId="81" xfId="0" applyFont="1" applyFill="1" applyBorder="1" applyAlignment="1">
      <alignment horizontal="center"/>
    </xf>
    <xf numFmtId="0" fontId="16" fillId="20" borderId="71" xfId="42" applyFont="1" applyFill="1" applyBorder="1" applyAlignment="1" quotePrefix="1">
      <alignment horizontal="center" vertical="center" wrapText="1"/>
      <protection/>
    </xf>
    <xf numFmtId="0" fontId="16" fillId="36" borderId="62" xfId="38" applyFont="1" applyFill="1" applyBorder="1" applyAlignment="1">
      <alignment horizontal="center" vertical="center" wrapText="1"/>
      <protection/>
    </xf>
    <xf numFmtId="0" fontId="16" fillId="36" borderId="53" xfId="38" applyFont="1" applyFill="1" applyBorder="1" applyAlignment="1">
      <alignment horizontal="center" vertical="center" wrapText="1"/>
      <protection/>
    </xf>
    <xf numFmtId="0" fontId="134" fillId="20" borderId="17" xfId="0" applyFont="1" applyFill="1" applyBorder="1" applyAlignment="1">
      <alignment horizontal="center" vertical="center"/>
    </xf>
    <xf numFmtId="0" fontId="16" fillId="20" borderId="183" xfId="38" applyFont="1" applyFill="1" applyBorder="1" applyAlignment="1" quotePrefix="1">
      <alignment horizontal="center" vertical="center" wrapText="1"/>
      <protection/>
    </xf>
    <xf numFmtId="0" fontId="16" fillId="20" borderId="36" xfId="35" applyFont="1" applyFill="1" applyBorder="1" applyAlignment="1" quotePrefix="1">
      <alignment horizontal="center" vertical="center" textRotation="255" wrapText="1"/>
      <protection/>
    </xf>
    <xf numFmtId="0" fontId="16" fillId="20" borderId="12" xfId="35" applyFont="1" applyFill="1" applyBorder="1" applyAlignment="1" quotePrefix="1">
      <alignment horizontal="center" vertical="center" textRotation="255" wrapText="1"/>
      <protection/>
    </xf>
    <xf numFmtId="0" fontId="16" fillId="20" borderId="55" xfId="35" applyFont="1" applyFill="1" applyBorder="1" applyAlignment="1" quotePrefix="1">
      <alignment horizontal="center" vertical="center" textRotation="255" wrapText="1"/>
      <protection/>
    </xf>
    <xf numFmtId="0" fontId="16" fillId="20" borderId="68" xfId="35" applyFont="1" applyFill="1" applyBorder="1" applyAlignment="1" quotePrefix="1">
      <alignment horizontal="center" vertical="center" textRotation="255" wrapText="1"/>
      <protection/>
    </xf>
    <xf numFmtId="0" fontId="16" fillId="20" borderId="58" xfId="35" applyFont="1" applyFill="1" applyBorder="1" applyAlignment="1" quotePrefix="1">
      <alignment horizontal="center" vertical="center" textRotation="255" wrapText="1"/>
      <protection/>
    </xf>
    <xf numFmtId="0" fontId="16" fillId="20" borderId="103" xfId="35" applyFont="1" applyFill="1" applyBorder="1" applyAlignment="1" quotePrefix="1">
      <alignment horizontal="center" vertical="center" textRotation="255" wrapText="1"/>
      <protection/>
    </xf>
    <xf numFmtId="0" fontId="16" fillId="20" borderId="136" xfId="35" applyFont="1" applyFill="1" applyBorder="1" applyAlignment="1" quotePrefix="1">
      <alignment horizontal="center" vertical="center" textRotation="255" wrapText="1"/>
      <protection/>
    </xf>
    <xf numFmtId="0" fontId="16" fillId="20" borderId="140" xfId="35" applyFont="1" applyFill="1" applyBorder="1" applyAlignment="1" quotePrefix="1">
      <alignment horizontal="center" vertical="center" textRotation="255" wrapText="1"/>
      <protection/>
    </xf>
    <xf numFmtId="0" fontId="16" fillId="20" borderId="41" xfId="35" applyFont="1" applyFill="1" applyBorder="1" applyAlignment="1" quotePrefix="1">
      <alignment horizontal="center" vertical="center" textRotation="255" wrapText="1"/>
      <protection/>
    </xf>
    <xf numFmtId="0" fontId="16" fillId="20" borderId="69" xfId="35" applyFont="1" applyFill="1" applyBorder="1" applyAlignment="1" quotePrefix="1">
      <alignment horizontal="center" vertical="center" textRotation="255" wrapText="1"/>
      <protection/>
    </xf>
    <xf numFmtId="0" fontId="16" fillId="0" borderId="12" xfId="42" applyFont="1" applyFill="1" applyBorder="1" applyAlignment="1" quotePrefix="1">
      <alignment vertical="center" wrapText="1"/>
      <protection/>
    </xf>
    <xf numFmtId="0" fontId="16" fillId="0" borderId="11" xfId="42" applyFont="1" applyFill="1" applyBorder="1" applyAlignment="1" quotePrefix="1">
      <alignment vertical="center" wrapText="1"/>
      <protection/>
    </xf>
    <xf numFmtId="0" fontId="16" fillId="0" borderId="33" xfId="42" applyFont="1" applyFill="1" applyBorder="1" applyAlignment="1" quotePrefix="1">
      <alignment vertical="center" wrapText="1"/>
      <protection/>
    </xf>
    <xf numFmtId="0" fontId="17" fillId="0" borderId="20" xfId="42" applyFont="1" applyFill="1" applyBorder="1" applyAlignment="1" quotePrefix="1">
      <alignment vertical="center" wrapText="1"/>
      <protection/>
    </xf>
    <xf numFmtId="0" fontId="17" fillId="0" borderId="21" xfId="42" applyFont="1" applyFill="1" applyBorder="1" applyAlignment="1" quotePrefix="1">
      <alignment vertical="center" wrapText="1"/>
      <protection/>
    </xf>
    <xf numFmtId="0" fontId="17" fillId="0" borderId="32" xfId="42" applyFont="1" applyFill="1" applyBorder="1" applyAlignment="1" quotePrefix="1">
      <alignment vertical="center" wrapText="1"/>
      <protection/>
    </xf>
    <xf numFmtId="0" fontId="16" fillId="0" borderId="20" xfId="38" applyFont="1" applyFill="1" applyBorder="1" applyAlignment="1">
      <alignment vertical="center" wrapText="1"/>
      <protection/>
    </xf>
    <xf numFmtId="0" fontId="16" fillId="0" borderId="32" xfId="38" applyFont="1" applyFill="1" applyBorder="1" applyAlignment="1">
      <alignment vertical="center" wrapText="1"/>
      <protection/>
    </xf>
    <xf numFmtId="0" fontId="17" fillId="0" borderId="23" xfId="42" applyFont="1" applyFill="1" applyBorder="1" applyAlignment="1" quotePrefix="1">
      <alignment vertical="center" wrapText="1"/>
      <protection/>
    </xf>
    <xf numFmtId="0" fontId="17" fillId="0" borderId="16" xfId="42" applyFont="1" applyFill="1" applyBorder="1" applyAlignment="1" quotePrefix="1">
      <alignment vertical="center" wrapText="1"/>
      <protection/>
    </xf>
    <xf numFmtId="0" fontId="17" fillId="0" borderId="17" xfId="42" applyFont="1" applyFill="1" applyBorder="1" applyAlignment="1" quotePrefix="1">
      <alignment vertical="center" wrapText="1"/>
      <protection/>
    </xf>
    <xf numFmtId="0" fontId="17" fillId="0" borderId="18" xfId="42" applyFont="1" applyFill="1" applyBorder="1" applyAlignment="1" quotePrefix="1">
      <alignment vertical="center" wrapText="1"/>
      <protection/>
    </xf>
    <xf numFmtId="0" fontId="16" fillId="0" borderId="16" xfId="38" applyFont="1" applyFill="1" applyBorder="1" applyAlignment="1">
      <alignment vertical="center" wrapText="1"/>
      <protection/>
    </xf>
    <xf numFmtId="0" fontId="16" fillId="0" borderId="18" xfId="38" applyFont="1" applyFill="1" applyBorder="1" applyAlignment="1">
      <alignment vertical="center" wrapText="1"/>
      <protection/>
    </xf>
    <xf numFmtId="0" fontId="17" fillId="0" borderId="16" xfId="38" applyFont="1" applyFill="1" applyBorder="1" applyAlignment="1">
      <alignment vertical="center" wrapText="1"/>
      <protection/>
    </xf>
    <xf numFmtId="0" fontId="17" fillId="0" borderId="17" xfId="38" applyFont="1" applyFill="1" applyBorder="1" applyAlignment="1">
      <alignment vertical="center" wrapText="1"/>
      <protection/>
    </xf>
    <xf numFmtId="0" fontId="16" fillId="0" borderId="13" xfId="38" applyFont="1" applyFill="1" applyBorder="1" applyAlignment="1" quotePrefix="1">
      <alignment horizontal="center" vertical="center" wrapText="1"/>
      <protection/>
    </xf>
    <xf numFmtId="0" fontId="16" fillId="0" borderId="62" xfId="38" applyFont="1" applyFill="1" applyBorder="1" applyAlignment="1" quotePrefix="1">
      <alignment horizontal="center" vertical="center" wrapText="1"/>
      <protection/>
    </xf>
    <xf numFmtId="0" fontId="16" fillId="0" borderId="53" xfId="38" applyFont="1" applyFill="1" applyBorder="1" applyAlignment="1" quotePrefix="1">
      <alignment horizontal="center" vertical="center" wrapText="1"/>
      <protection/>
    </xf>
    <xf numFmtId="0" fontId="16" fillId="0" borderId="51" xfId="38" applyFont="1" applyFill="1" applyBorder="1" applyAlignment="1" quotePrefix="1">
      <alignment vertical="center" wrapText="1"/>
      <protection/>
    </xf>
    <xf numFmtId="0" fontId="17" fillId="0" borderId="50" xfId="38" applyFont="1" applyFill="1" applyBorder="1" applyAlignment="1" quotePrefix="1">
      <alignment vertical="center" wrapText="1"/>
      <protection/>
    </xf>
    <xf numFmtId="0" fontId="17" fillId="0" borderId="39" xfId="38" applyFont="1" applyFill="1" applyBorder="1" applyAlignment="1" quotePrefix="1">
      <alignment vertical="center" wrapText="1"/>
      <protection/>
    </xf>
    <xf numFmtId="0" fontId="16" fillId="0" borderId="40" xfId="38" applyFont="1" applyFill="1" applyBorder="1" applyAlignment="1" quotePrefix="1">
      <alignment vertical="center" wrapText="1"/>
      <protection/>
    </xf>
    <xf numFmtId="0" fontId="17" fillId="0" borderId="52" xfId="38" applyFont="1" applyFill="1" applyBorder="1" applyAlignment="1" quotePrefix="1">
      <alignment vertical="center" wrapText="1"/>
      <protection/>
    </xf>
    <xf numFmtId="0" fontId="16" fillId="0" borderId="30" xfId="38" applyFont="1" applyFill="1" applyBorder="1" applyAlignment="1">
      <alignment vertical="center" wrapText="1"/>
      <protection/>
    </xf>
    <xf numFmtId="0" fontId="16" fillId="0" borderId="21" xfId="38" applyFont="1" applyFill="1" applyBorder="1" applyAlignment="1">
      <alignment vertical="center" wrapText="1"/>
      <protection/>
    </xf>
    <xf numFmtId="0" fontId="16" fillId="0" borderId="54" xfId="38" applyFont="1" applyFill="1" applyBorder="1" applyAlignment="1">
      <alignment vertical="center" wrapText="1"/>
      <protection/>
    </xf>
    <xf numFmtId="0" fontId="16" fillId="0" borderId="17" xfId="38" applyFont="1" applyFill="1" applyBorder="1" applyAlignment="1">
      <alignment vertical="center" wrapText="1"/>
      <protection/>
    </xf>
    <xf numFmtId="0" fontId="16" fillId="0" borderId="13" xfId="42" applyFont="1" applyFill="1" applyBorder="1" applyAlignment="1" quotePrefix="1">
      <alignment vertical="center" wrapText="1"/>
      <protection/>
    </xf>
    <xf numFmtId="0" fontId="16" fillId="0" borderId="25" xfId="42" applyFont="1" applyFill="1" applyBorder="1" applyAlignment="1" quotePrefix="1">
      <alignment vertical="center" wrapText="1"/>
      <protection/>
    </xf>
    <xf numFmtId="0" fontId="16" fillId="0" borderId="31" xfId="42" applyFont="1" applyFill="1" applyBorder="1" applyAlignment="1" quotePrefix="1">
      <alignment vertical="center" wrapText="1"/>
      <protection/>
    </xf>
    <xf numFmtId="0" fontId="17" fillId="0" borderId="37" xfId="42" applyFont="1" applyFill="1" applyBorder="1" applyAlignment="1" quotePrefix="1">
      <alignment vertical="center" wrapText="1"/>
      <protection/>
    </xf>
    <xf numFmtId="0" fontId="17" fillId="0" borderId="29" xfId="42" applyFont="1" applyFill="1" applyBorder="1" applyAlignment="1" quotePrefix="1">
      <alignment vertical="center" wrapText="1"/>
      <protection/>
    </xf>
    <xf numFmtId="0" fontId="17" fillId="0" borderId="28" xfId="42" applyFont="1" applyFill="1" applyBorder="1" applyAlignment="1" quotePrefix="1">
      <alignment vertical="center" wrapText="1"/>
      <protection/>
    </xf>
    <xf numFmtId="0" fontId="17" fillId="0" borderId="34" xfId="42" applyFont="1" applyFill="1" applyBorder="1" applyAlignment="1" quotePrefix="1">
      <alignment vertical="center" wrapText="1"/>
      <protection/>
    </xf>
    <xf numFmtId="0" fontId="47" fillId="20" borderId="0" xfId="0" applyFont="1" applyFill="1" applyAlignment="1">
      <alignment horizontal="center"/>
    </xf>
    <xf numFmtId="0" fontId="17" fillId="0" borderId="0" xfId="35" applyFont="1" applyFill="1" applyBorder="1" applyAlignment="1" quotePrefix="1">
      <alignment horizontal="center" vertical="center" wrapText="1"/>
      <protection/>
    </xf>
    <xf numFmtId="0" fontId="15" fillId="0" borderId="0" xfId="0" applyFont="1" applyFill="1" applyAlignment="1">
      <alignment/>
    </xf>
    <xf numFmtId="0" fontId="17" fillId="20" borderId="30" xfId="38" applyFont="1" applyFill="1" applyBorder="1" applyAlignment="1" quotePrefix="1">
      <alignment horizontal="center" vertical="center" wrapText="1"/>
      <protection/>
    </xf>
    <xf numFmtId="0" fontId="0" fillId="0" borderId="64" xfId="74" applyBorder="1" applyAlignment="1">
      <alignment horizontal="center"/>
      <protection/>
    </xf>
    <xf numFmtId="0" fontId="0" fillId="0" borderId="44" xfId="74" applyBorder="1" applyAlignment="1">
      <alignment horizontal="center"/>
      <protection/>
    </xf>
    <xf numFmtId="0" fontId="0" fillId="0" borderId="25" xfId="74" applyBorder="1" applyAlignment="1">
      <alignment horizontal="center"/>
      <protection/>
    </xf>
    <xf numFmtId="0" fontId="31" fillId="0" borderId="86" xfId="74" applyFont="1" applyBorder="1" applyAlignment="1">
      <alignment horizontal="center" vertical="center"/>
      <protection/>
    </xf>
    <xf numFmtId="0" fontId="32" fillId="0" borderId="142" xfId="74" applyFont="1" applyFill="1" applyBorder="1" applyAlignment="1">
      <alignment horizontal="center" vertical="center"/>
      <protection/>
    </xf>
    <xf numFmtId="0" fontId="30" fillId="0" borderId="78" xfId="74" applyFont="1" applyFill="1" applyBorder="1" applyAlignment="1">
      <alignment horizontal="center" vertical="center"/>
      <protection/>
    </xf>
    <xf numFmtId="0" fontId="30" fillId="0" borderId="186" xfId="74" applyFont="1" applyFill="1" applyBorder="1" applyAlignment="1">
      <alignment horizontal="center" vertical="center"/>
      <protection/>
    </xf>
    <xf numFmtId="0" fontId="31" fillId="0" borderId="73" xfId="74" applyFont="1" applyFill="1" applyBorder="1" applyAlignment="1">
      <alignment horizontal="center" vertical="center"/>
      <protection/>
    </xf>
    <xf numFmtId="0" fontId="32" fillId="0" borderId="186" xfId="74" applyFont="1" applyFill="1" applyBorder="1" applyAlignment="1">
      <alignment horizontal="center" vertical="center"/>
      <protection/>
    </xf>
    <xf numFmtId="0" fontId="31" fillId="0" borderId="33" xfId="74" applyFont="1" applyFill="1" applyBorder="1" applyAlignment="1">
      <alignment horizontal="center" vertical="center"/>
      <protection/>
    </xf>
    <xf numFmtId="0" fontId="31" fillId="0" borderId="89" xfId="74" applyFont="1" applyFill="1" applyBorder="1" applyAlignment="1">
      <alignment horizontal="center" vertical="center"/>
      <protection/>
    </xf>
    <xf numFmtId="49" fontId="36" fillId="0" borderId="11" xfId="0" applyNumberFormat="1" applyFont="1" applyFill="1" applyBorder="1" applyAlignment="1">
      <alignment horizontal="left"/>
    </xf>
    <xf numFmtId="0" fontId="31" fillId="0" borderId="85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/>
    </xf>
    <xf numFmtId="0" fontId="31" fillId="0" borderId="142" xfId="0" applyFont="1" applyFill="1" applyBorder="1" applyAlignment="1">
      <alignment horizontal="center" vertical="center"/>
    </xf>
    <xf numFmtId="0" fontId="31" fillId="0" borderId="198" xfId="0" applyFont="1" applyFill="1" applyBorder="1" applyAlignment="1">
      <alignment horizontal="center" vertical="center"/>
    </xf>
    <xf numFmtId="0" fontId="31" fillId="0" borderId="186" xfId="0" applyFont="1" applyFill="1" applyBorder="1" applyAlignment="1">
      <alignment horizontal="center" vertical="center"/>
    </xf>
    <xf numFmtId="0" fontId="0" fillId="38" borderId="0" xfId="74" applyFill="1">
      <alignment/>
      <protection/>
    </xf>
    <xf numFmtId="0" fontId="3" fillId="0" borderId="77" xfId="74" applyFont="1" applyBorder="1" applyAlignment="1">
      <alignment wrapText="1"/>
      <protection/>
    </xf>
    <xf numFmtId="0" fontId="3" fillId="0" borderId="87" xfId="74" applyFont="1" applyBorder="1" applyAlignment="1">
      <alignment wrapText="1"/>
      <protection/>
    </xf>
    <xf numFmtId="0" fontId="3" fillId="0" borderId="35" xfId="74" applyFont="1" applyBorder="1" applyAlignment="1">
      <alignment wrapText="1"/>
      <protection/>
    </xf>
    <xf numFmtId="0" fontId="3" fillId="0" borderId="199" xfId="74" applyFont="1" applyBorder="1" applyAlignment="1">
      <alignment wrapText="1"/>
      <protection/>
    </xf>
    <xf numFmtId="0" fontId="0" fillId="0" borderId="78" xfId="74" applyBorder="1" applyAlignment="1">
      <alignment horizontal="center"/>
      <protection/>
    </xf>
    <xf numFmtId="0" fontId="0" fillId="0" borderId="87" xfId="74" applyBorder="1" applyAlignment="1">
      <alignment horizontal="center"/>
      <protection/>
    </xf>
    <xf numFmtId="0" fontId="0" fillId="0" borderId="35" xfId="74" applyBorder="1" applyAlignment="1">
      <alignment horizontal="center"/>
      <protection/>
    </xf>
    <xf numFmtId="0" fontId="0" fillId="0" borderId="75" xfId="74" applyBorder="1" applyAlignment="1">
      <alignment horizontal="center"/>
      <protection/>
    </xf>
    <xf numFmtId="0" fontId="0" fillId="0" borderId="49" xfId="74" applyBorder="1" applyAlignment="1">
      <alignment horizontal="center"/>
      <protection/>
    </xf>
    <xf numFmtId="0" fontId="2" fillId="0" borderId="78" xfId="74" applyFont="1" applyBorder="1" applyAlignment="1">
      <alignment horizontal="center"/>
      <protection/>
    </xf>
    <xf numFmtId="0" fontId="2" fillId="0" borderId="87" xfId="74" applyFont="1" applyBorder="1" applyAlignment="1">
      <alignment horizontal="center"/>
      <protection/>
    </xf>
    <xf numFmtId="0" fontId="2" fillId="0" borderId="49" xfId="74" applyFont="1" applyBorder="1" applyAlignment="1">
      <alignment horizontal="center"/>
      <protection/>
    </xf>
    <xf numFmtId="0" fontId="39" fillId="36" borderId="146" xfId="74" applyFont="1" applyFill="1" applyBorder="1" applyAlignment="1">
      <alignment horizontal="center" shrinkToFit="1"/>
      <protection/>
    </xf>
    <xf numFmtId="0" fontId="39" fillId="36" borderId="63" xfId="74" applyFont="1" applyFill="1" applyBorder="1" applyAlignment="1">
      <alignment horizontal="center" shrinkToFit="1"/>
      <protection/>
    </xf>
    <xf numFmtId="0" fontId="0" fillId="36" borderId="102" xfId="74" applyFill="1" applyBorder="1" applyAlignment="1">
      <alignment horizontal="center" vertical="center"/>
      <protection/>
    </xf>
    <xf numFmtId="0" fontId="0" fillId="36" borderId="147" xfId="74" applyFill="1" applyBorder="1" applyAlignment="1">
      <alignment horizontal="center" vertical="center"/>
      <protection/>
    </xf>
    <xf numFmtId="0" fontId="31" fillId="0" borderId="83" xfId="0" applyFont="1" applyFill="1" applyBorder="1" applyAlignment="1">
      <alignment horizontal="left"/>
    </xf>
    <xf numFmtId="0" fontId="53" fillId="20" borderId="30" xfId="42" applyFont="1" applyFill="1" applyBorder="1" applyAlignment="1" quotePrefix="1">
      <alignment vertical="center" wrapText="1"/>
      <protection/>
    </xf>
    <xf numFmtId="0" fontId="5" fillId="20" borderId="20" xfId="42" applyFont="1" applyFill="1" applyBorder="1" applyAlignment="1" quotePrefix="1">
      <alignment vertical="center" wrapText="1"/>
      <protection/>
    </xf>
    <xf numFmtId="0" fontId="5" fillId="20" borderId="21" xfId="42" applyFont="1" applyFill="1" applyBorder="1" applyAlignment="1" quotePrefix="1">
      <alignment vertical="center" wrapText="1"/>
      <protection/>
    </xf>
    <xf numFmtId="0" fontId="12" fillId="20" borderId="32" xfId="42" applyFont="1" applyFill="1" applyBorder="1" applyAlignment="1" quotePrefix="1">
      <alignment vertical="center" wrapText="1"/>
      <protection/>
    </xf>
    <xf numFmtId="0" fontId="12" fillId="20" borderId="24" xfId="42" applyFont="1" applyFill="1" applyBorder="1" applyAlignment="1" quotePrefix="1">
      <alignment vertical="center" wrapText="1"/>
      <protection/>
    </xf>
    <xf numFmtId="0" fontId="5" fillId="20" borderId="29" xfId="42" applyFont="1" applyFill="1" applyBorder="1" applyAlignment="1" quotePrefix="1">
      <alignment vertical="center" wrapText="1"/>
      <protection/>
    </xf>
    <xf numFmtId="0" fontId="5" fillId="20" borderId="28" xfId="42" applyFont="1" applyFill="1" applyBorder="1" applyAlignment="1" quotePrefix="1">
      <alignment vertical="center" wrapText="1"/>
      <protection/>
    </xf>
    <xf numFmtId="0" fontId="12" fillId="20" borderId="34" xfId="42" applyFont="1" applyFill="1" applyBorder="1" applyAlignment="1" quotePrefix="1">
      <alignment vertical="center" wrapText="1"/>
      <protection/>
    </xf>
    <xf numFmtId="0" fontId="54" fillId="20" borderId="50" xfId="0" applyFont="1" applyFill="1" applyBorder="1" applyAlignment="1">
      <alignment horizontal="left" vertical="center" wrapText="1"/>
    </xf>
    <xf numFmtId="0" fontId="54" fillId="20" borderId="39" xfId="0" applyFont="1" applyFill="1" applyBorder="1" applyAlignment="1">
      <alignment horizontal="left" vertical="center" wrapText="1"/>
    </xf>
    <xf numFmtId="0" fontId="54" fillId="20" borderId="40" xfId="0" applyFont="1" applyFill="1" applyBorder="1" applyAlignment="1">
      <alignment horizontal="left" vertical="center" wrapText="1"/>
    </xf>
    <xf numFmtId="0" fontId="9" fillId="20" borderId="72" xfId="42" applyFont="1" applyFill="1" applyBorder="1" applyAlignment="1">
      <alignment vertical="center" wrapText="1"/>
      <protection/>
    </xf>
    <xf numFmtId="0" fontId="9" fillId="20" borderId="47" xfId="42" applyFont="1" applyFill="1" applyBorder="1" applyAlignment="1" quotePrefix="1">
      <alignment horizontal="center" vertical="center" wrapText="1"/>
      <protection/>
    </xf>
    <xf numFmtId="0" fontId="9" fillId="20" borderId="17" xfId="42" applyFont="1" applyFill="1" applyBorder="1" applyAlignment="1" quotePrefix="1">
      <alignment horizontal="center" vertical="center" wrapText="1"/>
      <protection/>
    </xf>
    <xf numFmtId="0" fontId="9" fillId="20" borderId="22" xfId="42" applyFont="1" applyFill="1" applyBorder="1" applyAlignment="1" quotePrefix="1">
      <alignment horizontal="center" vertical="center" wrapText="1"/>
      <protection/>
    </xf>
    <xf numFmtId="0" fontId="64" fillId="20" borderId="19" xfId="0" applyFont="1" applyFill="1" applyBorder="1" applyAlignment="1">
      <alignment horizontal="left" vertical="center" wrapText="1"/>
    </xf>
    <xf numFmtId="0" fontId="64" fillId="20" borderId="42" xfId="0" applyFont="1" applyFill="1" applyBorder="1" applyAlignment="1">
      <alignment horizontal="left" vertical="center" wrapText="1"/>
    </xf>
    <xf numFmtId="0" fontId="64" fillId="20" borderId="43" xfId="0" applyFont="1" applyFill="1" applyBorder="1" applyAlignment="1">
      <alignment horizontal="left" vertical="center" wrapText="1"/>
    </xf>
    <xf numFmtId="0" fontId="9" fillId="20" borderId="76" xfId="40" applyFont="1" applyFill="1" applyBorder="1" applyAlignment="1">
      <alignment vertical="center" wrapText="1"/>
      <protection/>
    </xf>
    <xf numFmtId="0" fontId="9" fillId="20" borderId="66" xfId="42" applyFont="1" applyFill="1" applyBorder="1" applyAlignment="1">
      <alignment vertical="center" wrapText="1"/>
      <protection/>
    </xf>
    <xf numFmtId="0" fontId="9" fillId="20" borderId="67" xfId="40" applyFont="1" applyFill="1" applyBorder="1" applyAlignment="1">
      <alignment vertical="center" wrapText="1"/>
      <protection/>
    </xf>
    <xf numFmtId="0" fontId="64" fillId="20" borderId="25" xfId="0" applyFont="1" applyFill="1" applyBorder="1" applyAlignment="1">
      <alignment horizontal="left" vertical="center" wrapText="1"/>
    </xf>
    <xf numFmtId="0" fontId="11" fillId="20" borderId="36" xfId="38" applyFont="1" applyFill="1" applyBorder="1" applyAlignment="1" quotePrefix="1">
      <alignment horizontal="center" vertical="center" wrapText="1"/>
      <protection/>
    </xf>
    <xf numFmtId="0" fontId="11" fillId="20" borderId="11" xfId="38" applyFont="1" applyFill="1" applyBorder="1" applyAlignment="1" quotePrefix="1">
      <alignment horizontal="center" vertical="center" wrapText="1"/>
      <protection/>
    </xf>
    <xf numFmtId="0" fontId="11" fillId="20" borderId="13" xfId="38" applyFont="1" applyFill="1" applyBorder="1" applyAlignment="1" quotePrefix="1">
      <alignment horizontal="center" vertical="center" wrapText="1"/>
      <protection/>
    </xf>
    <xf numFmtId="0" fontId="11" fillId="20" borderId="27" xfId="38" applyFont="1" applyFill="1" applyBorder="1" applyAlignment="1" quotePrefix="1">
      <alignment horizontal="center" vertical="center" wrapText="1"/>
      <protection/>
    </xf>
    <xf numFmtId="0" fontId="11" fillId="20" borderId="64" xfId="38" applyFont="1" applyFill="1" applyBorder="1" applyAlignment="1" quotePrefix="1">
      <alignment horizontal="center" vertical="center" wrapText="1"/>
      <protection/>
    </xf>
    <xf numFmtId="0" fontId="11" fillId="20" borderId="25" xfId="38" applyFont="1" applyFill="1" applyBorder="1" applyAlignment="1" quotePrefix="1">
      <alignment horizontal="center" vertical="center" wrapText="1"/>
      <protection/>
    </xf>
    <xf numFmtId="0" fontId="11" fillId="20" borderId="44" xfId="38" applyFont="1" applyFill="1" applyBorder="1" applyAlignment="1" quotePrefix="1">
      <alignment horizontal="center" vertical="center" wrapText="1"/>
      <protection/>
    </xf>
    <xf numFmtId="0" fontId="67" fillId="20" borderId="25" xfId="0" applyFont="1" applyFill="1" applyBorder="1" applyAlignment="1">
      <alignment horizontal="left" vertical="center" wrapText="1"/>
    </xf>
    <xf numFmtId="0" fontId="11" fillId="20" borderId="13" xfId="38" applyFont="1" applyFill="1" applyBorder="1" applyAlignment="1" quotePrefix="1">
      <alignment vertical="center" wrapText="1"/>
      <protection/>
    </xf>
    <xf numFmtId="0" fontId="11" fillId="20" borderId="14" xfId="38" applyFont="1" applyFill="1" applyBorder="1" applyAlignment="1" quotePrefix="1">
      <alignment vertical="center" wrapText="1"/>
      <protection/>
    </xf>
    <xf numFmtId="0" fontId="11" fillId="20" borderId="26" xfId="38" applyFont="1" applyFill="1" applyBorder="1" applyAlignment="1" quotePrefix="1">
      <alignment vertical="center" wrapText="1"/>
      <protection/>
    </xf>
    <xf numFmtId="0" fontId="11" fillId="20" borderId="25" xfId="38" applyFont="1" applyFill="1" applyBorder="1" applyAlignment="1" quotePrefix="1">
      <alignment vertical="center" wrapText="1"/>
      <protection/>
    </xf>
    <xf numFmtId="0" fontId="9" fillId="20" borderId="14" xfId="38" applyFont="1" applyFill="1" applyBorder="1" applyAlignment="1" quotePrefix="1">
      <alignment vertical="center" wrapText="1"/>
      <protection/>
    </xf>
    <xf numFmtId="0" fontId="9" fillId="20" borderId="44" xfId="38" applyFont="1" applyFill="1" applyBorder="1" applyAlignment="1" quotePrefix="1">
      <alignment vertical="center" wrapText="1"/>
      <protection/>
    </xf>
    <xf numFmtId="0" fontId="11" fillId="20" borderId="29" xfId="42" applyFont="1" applyFill="1" applyBorder="1" applyAlignment="1" quotePrefix="1">
      <alignment horizontal="center" vertical="center" wrapText="1"/>
      <protection/>
    </xf>
    <xf numFmtId="0" fontId="11" fillId="20" borderId="34" xfId="42" applyFont="1" applyFill="1" applyBorder="1" applyAlignment="1" quotePrefix="1">
      <alignment horizontal="center" vertical="center" wrapText="1"/>
      <protection/>
    </xf>
    <xf numFmtId="0" fontId="64" fillId="20" borderId="29" xfId="0" applyFont="1" applyFill="1" applyBorder="1" applyAlignment="1">
      <alignment horizontal="center" vertical="center" wrapText="1"/>
    </xf>
    <xf numFmtId="0" fontId="64" fillId="20" borderId="28" xfId="0" applyFont="1" applyFill="1" applyBorder="1" applyAlignment="1">
      <alignment horizontal="center" vertical="center" wrapText="1"/>
    </xf>
    <xf numFmtId="0" fontId="64" fillId="20" borderId="34" xfId="0" applyFont="1" applyFill="1" applyBorder="1" applyAlignment="1">
      <alignment horizontal="center" vertical="center" wrapText="1"/>
    </xf>
    <xf numFmtId="0" fontId="9" fillId="20" borderId="23" xfId="42" applyFont="1" applyFill="1" applyBorder="1" applyAlignment="1" quotePrefix="1">
      <alignment horizontal="center" vertical="center" wrapText="1"/>
      <protection/>
    </xf>
    <xf numFmtId="0" fontId="9" fillId="20" borderId="16" xfId="42" applyFont="1" applyFill="1" applyBorder="1" applyAlignment="1" quotePrefix="1">
      <alignment horizontal="center" vertical="center" wrapText="1"/>
      <protection/>
    </xf>
    <xf numFmtId="0" fontId="64" fillId="20" borderId="19" xfId="0" applyFont="1" applyFill="1" applyBorder="1" applyAlignment="1">
      <alignment horizontal="center" vertical="center" wrapText="1"/>
    </xf>
    <xf numFmtId="0" fontId="64" fillId="20" borderId="42" xfId="0" applyFont="1" applyFill="1" applyBorder="1" applyAlignment="1">
      <alignment horizontal="center" vertical="center" wrapText="1"/>
    </xf>
    <xf numFmtId="0" fontId="64" fillId="20" borderId="43" xfId="0" applyFont="1" applyFill="1" applyBorder="1" applyAlignment="1">
      <alignment horizontal="center" vertical="center" wrapText="1"/>
    </xf>
    <xf numFmtId="0" fontId="68" fillId="20" borderId="12" xfId="42" applyFont="1" applyFill="1" applyBorder="1" applyAlignment="1" quotePrefix="1">
      <alignment vertical="center" wrapText="1"/>
      <protection/>
    </xf>
    <xf numFmtId="0" fontId="11" fillId="20" borderId="36" xfId="42" applyFont="1" applyFill="1" applyBorder="1" applyAlignment="1" quotePrefix="1">
      <alignment horizontal="center" vertical="center" wrapText="1"/>
      <protection/>
    </xf>
    <xf numFmtId="0" fontId="11" fillId="20" borderId="11" xfId="42" applyFont="1" applyFill="1" applyBorder="1" applyAlignment="1" quotePrefix="1">
      <alignment horizontal="center" vertical="center" wrapText="1"/>
      <protection/>
    </xf>
    <xf numFmtId="0" fontId="68" fillId="20" borderId="72" xfId="42" applyFont="1" applyFill="1" applyBorder="1" applyAlignment="1">
      <alignment vertical="center" wrapText="1"/>
      <protection/>
    </xf>
    <xf numFmtId="0" fontId="9" fillId="20" borderId="50" xfId="38" applyFont="1" applyFill="1" applyBorder="1" applyAlignment="1" quotePrefix="1">
      <alignment horizontal="center" vertical="center" wrapText="1"/>
      <protection/>
    </xf>
    <xf numFmtId="0" fontId="9" fillId="20" borderId="52" xfId="38" applyFont="1" applyFill="1" applyBorder="1" applyAlignment="1" quotePrefix="1">
      <alignment horizontal="center" vertical="center" wrapText="1"/>
      <protection/>
    </xf>
    <xf numFmtId="0" fontId="9" fillId="20" borderId="0" xfId="38" applyFont="1" applyFill="1" applyBorder="1" applyAlignment="1" quotePrefix="1">
      <alignment horizontal="center" vertical="center" wrapText="1"/>
      <protection/>
    </xf>
    <xf numFmtId="0" fontId="9" fillId="20" borderId="16" xfId="38" applyFont="1" applyFill="1" applyBorder="1" applyAlignment="1" quotePrefix="1">
      <alignment horizontal="center" vertical="center" wrapText="1"/>
      <protection/>
    </xf>
    <xf numFmtId="0" fontId="9" fillId="20" borderId="17" xfId="38" applyFont="1" applyFill="1" applyBorder="1" applyAlignment="1" quotePrefix="1">
      <alignment horizontal="center" vertical="center" wrapText="1"/>
      <protection/>
    </xf>
    <xf numFmtId="0" fontId="9" fillId="20" borderId="18" xfId="38" applyFont="1" applyFill="1" applyBorder="1" applyAlignment="1" quotePrefix="1">
      <alignment horizontal="center" vertical="center" wrapText="1"/>
      <protection/>
    </xf>
    <xf numFmtId="0" fontId="64" fillId="20" borderId="13" xfId="0" applyFont="1" applyFill="1" applyBorder="1" applyAlignment="1">
      <alignment horizontal="center" vertical="center" wrapText="1"/>
    </xf>
    <xf numFmtId="0" fontId="64" fillId="20" borderId="14" xfId="0" applyFont="1" applyFill="1" applyBorder="1" applyAlignment="1">
      <alignment horizontal="center" vertical="center" wrapText="1"/>
    </xf>
    <xf numFmtId="0" fontId="64" fillId="20" borderId="15" xfId="0" applyFont="1" applyFill="1" applyBorder="1" applyAlignment="1">
      <alignment horizontal="center" vertical="center" wrapText="1"/>
    </xf>
    <xf numFmtId="0" fontId="9" fillId="20" borderId="68" xfId="42" applyFont="1" applyFill="1" applyBorder="1" applyAlignment="1">
      <alignment vertical="center" wrapText="1"/>
      <protection/>
    </xf>
    <xf numFmtId="0" fontId="11" fillId="20" borderId="12" xfId="42" applyFont="1" applyFill="1" applyBorder="1" applyAlignment="1" quotePrefix="1">
      <alignment horizontal="center" vertical="center" wrapText="1"/>
      <protection/>
    </xf>
    <xf numFmtId="0" fontId="11" fillId="20" borderId="25" xfId="42" applyFont="1" applyFill="1" applyBorder="1" applyAlignment="1" quotePrefix="1">
      <alignment horizontal="center" vertical="center" wrapText="1"/>
      <protection/>
    </xf>
    <xf numFmtId="0" fontId="11" fillId="20" borderId="12" xfId="38" applyFont="1" applyFill="1" applyBorder="1" applyAlignment="1" quotePrefix="1">
      <alignment horizontal="center" vertical="center" wrapText="1"/>
      <protection/>
    </xf>
    <xf numFmtId="0" fontId="64" fillId="20" borderId="36" xfId="0" applyFont="1" applyFill="1" applyBorder="1" applyAlignment="1">
      <alignment horizontal="center" vertical="center"/>
    </xf>
    <xf numFmtId="0" fontId="64" fillId="20" borderId="12" xfId="0" applyFont="1" applyFill="1" applyBorder="1" applyAlignment="1">
      <alignment horizontal="center" vertical="center"/>
    </xf>
    <xf numFmtId="0" fontId="64" fillId="20" borderId="11" xfId="0" applyFont="1" applyFill="1" applyBorder="1" applyAlignment="1">
      <alignment horizontal="center" vertical="center"/>
    </xf>
    <xf numFmtId="0" fontId="71" fillId="36" borderId="10" xfId="42" applyFont="1" applyFill="1" applyBorder="1" applyAlignment="1" quotePrefix="1">
      <alignment horizontal="left" vertical="center" wrapText="1"/>
      <protection/>
    </xf>
    <xf numFmtId="0" fontId="71" fillId="36" borderId="47" xfId="42" applyFont="1" applyFill="1" applyBorder="1" applyAlignment="1" quotePrefix="1">
      <alignment horizontal="left" vertical="center" wrapText="1"/>
      <protection/>
    </xf>
    <xf numFmtId="0" fontId="71" fillId="36" borderId="30" xfId="42" applyFont="1" applyFill="1" applyBorder="1" applyAlignment="1" quotePrefix="1">
      <alignment horizontal="left" vertical="center" wrapText="1"/>
      <protection/>
    </xf>
    <xf numFmtId="0" fontId="71" fillId="36" borderId="103" xfId="42" applyFont="1" applyFill="1" applyBorder="1" applyAlignment="1" quotePrefix="1">
      <alignment horizontal="left" vertical="center" wrapText="1"/>
      <protection/>
    </xf>
    <xf numFmtId="0" fontId="76" fillId="36" borderId="12" xfId="0" applyNumberFormat="1" applyFont="1" applyFill="1" applyBorder="1" applyAlignment="1" applyProtection="1">
      <alignment horizontal="left" vertical="center" wrapText="1"/>
      <protection locked="0"/>
    </xf>
    <xf numFmtId="0" fontId="71" fillId="36" borderId="71" xfId="42" applyFont="1" applyFill="1" applyBorder="1" applyAlignment="1" quotePrefix="1">
      <alignment horizontal="left" vertical="center" wrapText="1"/>
      <protection/>
    </xf>
    <xf numFmtId="0" fontId="70" fillId="36" borderId="0" xfId="0" applyFont="1" applyFill="1" applyAlignment="1">
      <alignment/>
    </xf>
    <xf numFmtId="0" fontId="70" fillId="36" borderId="0" xfId="0" applyFont="1" applyFill="1" applyAlignment="1" applyProtection="1">
      <alignment/>
      <protection locked="0"/>
    </xf>
    <xf numFmtId="0" fontId="71" fillId="36" borderId="0" xfId="0" applyFont="1" applyFill="1" applyAlignment="1" applyProtection="1">
      <alignment/>
      <protection locked="0"/>
    </xf>
    <xf numFmtId="0" fontId="69" fillId="36" borderId="0" xfId="0" applyFont="1" applyFill="1" applyAlignment="1" applyProtection="1">
      <alignment/>
      <protection locked="0"/>
    </xf>
    <xf numFmtId="0" fontId="73" fillId="36" borderId="13" xfId="35" applyFont="1" applyFill="1" applyBorder="1" applyAlignment="1" applyProtection="1" quotePrefix="1">
      <alignment horizontal="left" textRotation="90" wrapText="1"/>
      <protection locked="0"/>
    </xf>
    <xf numFmtId="0" fontId="74" fillId="36" borderId="12" xfId="42" applyFont="1" applyFill="1" applyBorder="1" applyAlignment="1" applyProtection="1" quotePrefix="1">
      <alignment vertical="center" wrapText="1"/>
      <protection locked="0"/>
    </xf>
    <xf numFmtId="0" fontId="71" fillId="36" borderId="13" xfId="0" applyFont="1" applyFill="1" applyBorder="1" applyAlignment="1" applyProtection="1">
      <alignment horizontal="center" vertical="center"/>
      <protection locked="0"/>
    </xf>
    <xf numFmtId="0" fontId="71" fillId="36" borderId="14" xfId="0" applyFont="1" applyFill="1" applyBorder="1" applyAlignment="1" applyProtection="1">
      <alignment horizontal="center" vertical="center"/>
      <protection locked="0"/>
    </xf>
    <xf numFmtId="0" fontId="75" fillId="36" borderId="15" xfId="42" applyFont="1" applyFill="1" applyBorder="1" applyAlignment="1" applyProtection="1" quotePrefix="1">
      <alignment horizontal="center" vertical="center" wrapText="1"/>
      <protection locked="0"/>
    </xf>
    <xf numFmtId="0" fontId="71" fillId="36" borderId="27" xfId="0" applyFont="1" applyFill="1" applyBorder="1" applyAlignment="1" applyProtection="1">
      <alignment horizontal="center" vertical="center"/>
      <protection locked="0"/>
    </xf>
    <xf numFmtId="0" fontId="75" fillId="36" borderId="64" xfId="42" applyFont="1" applyFill="1" applyBorder="1" applyAlignment="1" applyProtection="1" quotePrefix="1">
      <alignment horizontal="center" vertical="center" wrapText="1"/>
      <protection locked="0"/>
    </xf>
    <xf numFmtId="0" fontId="75" fillId="36" borderId="44" xfId="42" applyFont="1" applyFill="1" applyBorder="1" applyAlignment="1" applyProtection="1" quotePrefix="1">
      <alignment horizontal="center" vertical="center" wrapText="1"/>
      <protection locked="0"/>
    </xf>
    <xf numFmtId="0" fontId="72" fillId="36" borderId="27" xfId="38" applyFont="1" applyFill="1" applyBorder="1" applyAlignment="1" applyProtection="1">
      <alignment horizontal="center" vertical="center" wrapText="1"/>
      <protection locked="0"/>
    </xf>
    <xf numFmtId="0" fontId="72" fillId="36" borderId="44" xfId="38" applyFont="1" applyFill="1" applyBorder="1" applyAlignment="1" applyProtection="1">
      <alignment horizontal="center" vertical="center" wrapText="1"/>
      <protection locked="0"/>
    </xf>
    <xf numFmtId="0" fontId="75" fillId="36" borderId="29" xfId="42" applyFont="1" applyFill="1" applyBorder="1" applyAlignment="1" applyProtection="1" quotePrefix="1">
      <alignment horizontal="center" vertical="center" wrapText="1"/>
      <protection locked="0"/>
    </xf>
    <xf numFmtId="0" fontId="75" fillId="36" borderId="28" xfId="42" applyFont="1" applyFill="1" applyBorder="1" applyAlignment="1" applyProtection="1" quotePrefix="1">
      <alignment horizontal="center" vertical="center" wrapText="1"/>
      <protection locked="0"/>
    </xf>
    <xf numFmtId="0" fontId="75" fillId="36" borderId="37" xfId="42" applyFont="1" applyFill="1" applyBorder="1" applyAlignment="1" applyProtection="1" quotePrefix="1">
      <alignment horizontal="center" vertical="center" wrapText="1"/>
      <protection locked="0"/>
    </xf>
    <xf numFmtId="0" fontId="75" fillId="36" borderId="34" xfId="42" applyFont="1" applyFill="1" applyBorder="1" applyAlignment="1" applyProtection="1" quotePrefix="1">
      <alignment horizontal="center" vertical="center" wrapText="1"/>
      <protection locked="0"/>
    </xf>
    <xf numFmtId="0" fontId="75" fillId="36" borderId="45" xfId="42" applyFont="1" applyFill="1" applyBorder="1" applyAlignment="1" applyProtection="1" quotePrefix="1">
      <alignment horizontal="center" vertical="center" wrapText="1"/>
      <protection locked="0"/>
    </xf>
    <xf numFmtId="0" fontId="75" fillId="36" borderId="16" xfId="42" applyFont="1" applyFill="1" applyBorder="1" applyAlignment="1" applyProtection="1" quotePrefix="1">
      <alignment horizontal="center" vertical="center" wrapText="1"/>
      <protection locked="0"/>
    </xf>
    <xf numFmtId="0" fontId="75" fillId="36" borderId="17" xfId="42" applyFont="1" applyFill="1" applyBorder="1" applyAlignment="1" applyProtection="1" quotePrefix="1">
      <alignment horizontal="center" vertical="center" wrapText="1"/>
      <protection locked="0"/>
    </xf>
    <xf numFmtId="0" fontId="75" fillId="36" borderId="23" xfId="42" applyFont="1" applyFill="1" applyBorder="1" applyAlignment="1" applyProtection="1" quotePrefix="1">
      <alignment horizontal="center" vertical="center" wrapText="1"/>
      <protection locked="0"/>
    </xf>
    <xf numFmtId="0" fontId="75" fillId="36" borderId="18" xfId="42" applyFont="1" applyFill="1" applyBorder="1" applyAlignment="1" applyProtection="1" quotePrefix="1">
      <alignment horizontal="center" vertical="center" wrapText="1"/>
      <protection locked="0"/>
    </xf>
    <xf numFmtId="0" fontId="75" fillId="36" borderId="22" xfId="42" applyFont="1" applyFill="1" applyBorder="1" applyAlignment="1" applyProtection="1" quotePrefix="1">
      <alignment horizontal="center" vertical="center" wrapText="1"/>
      <protection locked="0"/>
    </xf>
    <xf numFmtId="0" fontId="75" fillId="36" borderId="19" xfId="42" applyFont="1" applyFill="1" applyBorder="1" applyAlignment="1" applyProtection="1" quotePrefix="1">
      <alignment horizontal="center" vertical="center" wrapText="1"/>
      <protection locked="0"/>
    </xf>
    <xf numFmtId="0" fontId="75" fillId="36" borderId="42" xfId="42" applyFont="1" applyFill="1" applyBorder="1" applyAlignment="1" applyProtection="1" quotePrefix="1">
      <alignment horizontal="center" vertical="center" wrapText="1"/>
      <protection locked="0"/>
    </xf>
    <xf numFmtId="0" fontId="75" fillId="36" borderId="38" xfId="42" applyFont="1" applyFill="1" applyBorder="1" applyAlignment="1" applyProtection="1" quotePrefix="1">
      <alignment horizontal="center" vertical="center" wrapText="1"/>
      <protection locked="0"/>
    </xf>
    <xf numFmtId="0" fontId="75" fillId="36" borderId="43" xfId="42" applyFont="1" applyFill="1" applyBorder="1" applyAlignment="1" applyProtection="1" quotePrefix="1">
      <alignment horizontal="center" vertical="center" wrapText="1"/>
      <protection locked="0"/>
    </xf>
    <xf numFmtId="0" fontId="75" fillId="36" borderId="60" xfId="42" applyFont="1" applyFill="1" applyBorder="1" applyAlignment="1" applyProtection="1" quotePrefix="1">
      <alignment horizontal="center" vertical="center" wrapText="1"/>
      <protection locked="0"/>
    </xf>
    <xf numFmtId="0" fontId="75" fillId="36" borderId="20" xfId="42" applyFont="1" applyFill="1" applyBorder="1" applyAlignment="1" applyProtection="1" quotePrefix="1">
      <alignment horizontal="center" vertical="center" wrapText="1"/>
      <protection locked="0"/>
    </xf>
    <xf numFmtId="0" fontId="75" fillId="36" borderId="21" xfId="42" applyFont="1" applyFill="1" applyBorder="1" applyAlignment="1" applyProtection="1" quotePrefix="1">
      <alignment horizontal="center" vertical="center" wrapText="1"/>
      <protection locked="0"/>
    </xf>
    <xf numFmtId="0" fontId="75" fillId="36" borderId="24" xfId="42" applyFont="1" applyFill="1" applyBorder="1" applyAlignment="1" applyProtection="1" quotePrefix="1">
      <alignment horizontal="center" vertical="center" wrapText="1"/>
      <protection locked="0"/>
    </xf>
    <xf numFmtId="0" fontId="75" fillId="36" borderId="32" xfId="42" applyFont="1" applyFill="1" applyBorder="1" applyAlignment="1" applyProtection="1" quotePrefix="1">
      <alignment horizontal="center" vertical="center" wrapText="1"/>
      <protection locked="0"/>
    </xf>
    <xf numFmtId="0" fontId="75" fillId="36" borderId="35" xfId="42" applyFont="1" applyFill="1" applyBorder="1" applyAlignment="1" applyProtection="1" quotePrefix="1">
      <alignment horizontal="center" vertical="center" wrapText="1"/>
      <protection locked="0"/>
    </xf>
    <xf numFmtId="0" fontId="75" fillId="36" borderId="55" xfId="42" applyFont="1" applyFill="1" applyBorder="1" applyAlignment="1" applyProtection="1" quotePrefix="1">
      <alignment horizontal="center" vertical="center" wrapText="1"/>
      <protection locked="0"/>
    </xf>
    <xf numFmtId="0" fontId="75" fillId="36" borderId="56" xfId="42" applyFont="1" applyFill="1" applyBorder="1" applyAlignment="1" applyProtection="1" quotePrefix="1">
      <alignment horizontal="center" vertical="center" wrapText="1"/>
      <protection locked="0"/>
    </xf>
    <xf numFmtId="0" fontId="75" fillId="36" borderId="59" xfId="42" applyFont="1" applyFill="1" applyBorder="1" applyAlignment="1" applyProtection="1" quotePrefix="1">
      <alignment horizontal="center" vertical="center" wrapText="1"/>
      <protection locked="0"/>
    </xf>
    <xf numFmtId="0" fontId="75" fillId="36" borderId="57" xfId="42" applyFont="1" applyFill="1" applyBorder="1" applyAlignment="1" applyProtection="1" quotePrefix="1">
      <alignment horizontal="center" vertical="center" wrapText="1"/>
      <protection locked="0"/>
    </xf>
    <xf numFmtId="0" fontId="75" fillId="36" borderId="58" xfId="42" applyFont="1" applyFill="1" applyBorder="1" applyAlignment="1" applyProtection="1" quotePrefix="1">
      <alignment horizontal="center" vertical="center" wrapText="1"/>
      <protection locked="0"/>
    </xf>
    <xf numFmtId="0" fontId="76" fillId="36" borderId="25" xfId="0" applyFont="1" applyFill="1" applyBorder="1" applyAlignment="1" applyProtection="1">
      <alignment horizontal="left" vertical="center" wrapText="1"/>
      <protection locked="0"/>
    </xf>
    <xf numFmtId="0" fontId="76" fillId="36" borderId="12" xfId="0" applyFont="1" applyFill="1" applyBorder="1" applyAlignment="1" applyProtection="1">
      <alignment horizontal="left" vertical="center" wrapText="1"/>
      <protection locked="0"/>
    </xf>
    <xf numFmtId="0" fontId="71" fillId="36" borderId="72" xfId="42" applyFont="1" applyFill="1" applyBorder="1" applyAlignment="1" quotePrefix="1">
      <alignment horizontal="left" vertical="center" wrapText="1"/>
      <protection/>
    </xf>
    <xf numFmtId="0" fontId="72" fillId="36" borderId="21" xfId="38" applyFont="1" applyFill="1" applyBorder="1" applyAlignment="1" applyProtection="1">
      <alignment horizontal="center" vertical="center" wrapText="1"/>
      <protection locked="0"/>
    </xf>
    <xf numFmtId="0" fontId="72" fillId="36" borderId="32" xfId="38" applyFont="1" applyFill="1" applyBorder="1" applyAlignment="1" applyProtection="1">
      <alignment horizontal="center" vertical="center" wrapText="1"/>
      <protection locked="0"/>
    </xf>
    <xf numFmtId="0" fontId="71" fillId="36" borderId="67" xfId="42" applyFont="1" applyFill="1" applyBorder="1" applyAlignment="1" quotePrefix="1">
      <alignment horizontal="left" vertical="center" wrapText="1"/>
      <protection/>
    </xf>
    <xf numFmtId="0" fontId="75" fillId="36" borderId="16" xfId="38" applyFont="1" applyFill="1" applyBorder="1" applyAlignment="1" applyProtection="1" quotePrefix="1">
      <alignment horizontal="center" vertical="center" wrapText="1"/>
      <protection locked="0"/>
    </xf>
    <xf numFmtId="0" fontId="75" fillId="36" borderId="17" xfId="38" applyFont="1" applyFill="1" applyBorder="1" applyAlignment="1" applyProtection="1" quotePrefix="1">
      <alignment horizontal="center" vertical="center" wrapText="1"/>
      <protection locked="0"/>
    </xf>
    <xf numFmtId="0" fontId="71" fillId="36" borderId="66" xfId="42" applyFont="1" applyFill="1" applyBorder="1" applyAlignment="1" quotePrefix="1">
      <alignment horizontal="left" vertical="center" wrapText="1"/>
      <protection/>
    </xf>
    <xf numFmtId="0" fontId="75" fillId="36" borderId="19" xfId="38" applyFont="1" applyFill="1" applyBorder="1" applyAlignment="1" applyProtection="1" quotePrefix="1">
      <alignment horizontal="center" vertical="center" wrapText="1"/>
      <protection locked="0"/>
    </xf>
    <xf numFmtId="0" fontId="75" fillId="36" borderId="42" xfId="38" applyFont="1" applyFill="1" applyBorder="1" applyAlignment="1" applyProtection="1" quotePrefix="1">
      <alignment horizontal="center" vertical="center" wrapText="1"/>
      <protection locked="0"/>
    </xf>
    <xf numFmtId="0" fontId="72" fillId="36" borderId="50" xfId="38" applyFont="1" applyFill="1" applyBorder="1" applyAlignment="1" applyProtection="1">
      <alignment horizontal="center" vertical="center" wrapText="1"/>
      <protection locked="0"/>
    </xf>
    <xf numFmtId="0" fontId="72" fillId="36" borderId="39" xfId="38" applyFont="1" applyFill="1" applyBorder="1" applyAlignment="1" applyProtection="1">
      <alignment horizontal="center" vertical="center" wrapText="1"/>
      <protection locked="0"/>
    </xf>
    <xf numFmtId="0" fontId="72" fillId="36" borderId="40" xfId="38" applyFont="1" applyFill="1" applyBorder="1" applyAlignment="1" applyProtection="1">
      <alignment horizontal="center" vertical="center" wrapText="1"/>
      <protection locked="0"/>
    </xf>
    <xf numFmtId="0" fontId="71" fillId="36" borderId="20" xfId="0" applyFont="1" applyFill="1" applyBorder="1" applyAlignment="1" applyProtection="1">
      <alignment horizontal="center" vertical="center"/>
      <protection locked="0"/>
    </xf>
    <xf numFmtId="0" fontId="71" fillId="36" borderId="16" xfId="0" applyFont="1" applyFill="1" applyBorder="1" applyAlignment="1" applyProtection="1">
      <alignment horizontal="center" vertical="center"/>
      <protection locked="0"/>
    </xf>
    <xf numFmtId="0" fontId="71" fillId="36" borderId="17" xfId="0" applyFont="1" applyFill="1" applyBorder="1" applyAlignment="1" applyProtection="1">
      <alignment horizontal="center" vertical="center"/>
      <protection locked="0"/>
    </xf>
    <xf numFmtId="0" fontId="71" fillId="36" borderId="55" xfId="0" applyFont="1" applyFill="1" applyBorder="1" applyAlignment="1" applyProtection="1">
      <alignment horizontal="center" vertical="center"/>
      <protection locked="0"/>
    </xf>
    <xf numFmtId="0" fontId="71" fillId="36" borderId="56" xfId="0" applyFont="1" applyFill="1" applyBorder="1" applyAlignment="1" applyProtection="1">
      <alignment horizontal="center" vertical="center"/>
      <protection locked="0"/>
    </xf>
    <xf numFmtId="0" fontId="74" fillId="36" borderId="12" xfId="42" applyFont="1" applyFill="1" applyBorder="1" applyAlignment="1" applyProtection="1">
      <alignment vertical="center" wrapText="1"/>
      <protection locked="0"/>
    </xf>
    <xf numFmtId="0" fontId="75" fillId="36" borderId="36" xfId="38" applyFont="1" applyFill="1" applyBorder="1" applyAlignment="1" applyProtection="1" quotePrefix="1">
      <alignment horizontal="center" vertical="center" wrapText="1"/>
      <protection locked="0"/>
    </xf>
    <xf numFmtId="0" fontId="75" fillId="36" borderId="62" xfId="38" applyFont="1" applyFill="1" applyBorder="1" applyAlignment="1" applyProtection="1" quotePrefix="1">
      <alignment horizontal="center" vertical="center" wrapText="1"/>
      <protection locked="0"/>
    </xf>
    <xf numFmtId="0" fontId="75" fillId="36" borderId="53" xfId="38" applyFont="1" applyFill="1" applyBorder="1" applyAlignment="1" applyProtection="1" quotePrefix="1">
      <alignment horizontal="center" vertical="center" wrapText="1"/>
      <protection locked="0"/>
    </xf>
    <xf numFmtId="0" fontId="72" fillId="36" borderId="53" xfId="38" applyFont="1" applyFill="1" applyBorder="1" applyAlignment="1" applyProtection="1" quotePrefix="1">
      <alignment horizontal="center" vertical="center" wrapText="1"/>
      <protection locked="0"/>
    </xf>
    <xf numFmtId="0" fontId="72" fillId="36" borderId="35" xfId="38" applyFont="1" applyFill="1" applyBorder="1" applyAlignment="1" applyProtection="1">
      <alignment horizontal="center" vertical="center" wrapText="1"/>
      <protection locked="0"/>
    </xf>
    <xf numFmtId="0" fontId="72" fillId="36" borderId="52" xfId="38" applyFont="1" applyFill="1" applyBorder="1" applyAlignment="1" applyProtection="1">
      <alignment horizontal="center" vertical="center" wrapText="1"/>
      <protection locked="0"/>
    </xf>
    <xf numFmtId="0" fontId="77" fillId="36" borderId="0" xfId="0" applyFont="1" applyFill="1" applyBorder="1" applyAlignment="1" applyProtection="1">
      <alignment horizontal="left" vertical="center" wrapText="1"/>
      <protection locked="0"/>
    </xf>
    <xf numFmtId="0" fontId="77" fillId="36" borderId="0" xfId="0" applyFont="1" applyFill="1" applyBorder="1" applyAlignment="1" applyProtection="1">
      <alignment/>
      <protection locked="0"/>
    </xf>
    <xf numFmtId="0" fontId="78" fillId="36" borderId="0" xfId="0" applyFont="1" applyFill="1" applyAlignment="1" applyProtection="1">
      <alignment/>
      <protection locked="0"/>
    </xf>
    <xf numFmtId="0" fontId="70" fillId="36" borderId="0" xfId="0" applyFont="1" applyFill="1" applyBorder="1" applyAlignment="1" applyProtection="1">
      <alignment/>
      <protection locked="0"/>
    </xf>
    <xf numFmtId="0" fontId="71" fillId="36" borderId="18" xfId="0" applyFont="1" applyFill="1" applyBorder="1" applyAlignment="1" applyProtection="1">
      <alignment horizontal="center" vertical="center"/>
      <protection locked="0"/>
    </xf>
    <xf numFmtId="0" fontId="75" fillId="36" borderId="36" xfId="42" applyFont="1" applyFill="1" applyBorder="1" applyAlignment="1" applyProtection="1" quotePrefix="1">
      <alignment horizontal="center" vertical="center" wrapText="1"/>
      <protection locked="0"/>
    </xf>
    <xf numFmtId="0" fontId="75" fillId="36" borderId="53" xfId="42" applyFont="1" applyFill="1" applyBorder="1" applyAlignment="1" applyProtection="1" quotePrefix="1">
      <alignment horizontal="center" vertical="center" wrapText="1"/>
      <protection locked="0"/>
    </xf>
    <xf numFmtId="0" fontId="71" fillId="36" borderId="36" xfId="0" applyFont="1" applyFill="1" applyBorder="1" applyAlignment="1" applyProtection="1">
      <alignment horizontal="center" vertical="center"/>
      <protection locked="0"/>
    </xf>
    <xf numFmtId="0" fontId="74" fillId="36" borderId="25" xfId="42" applyFont="1" applyFill="1" applyBorder="1" applyAlignment="1" applyProtection="1" quotePrefix="1">
      <alignment vertical="center" wrapText="1"/>
      <protection locked="0"/>
    </xf>
    <xf numFmtId="0" fontId="74" fillId="36" borderId="11" xfId="42" applyFont="1" applyFill="1" applyBorder="1" applyAlignment="1" applyProtection="1" quotePrefix="1">
      <alignment vertical="center" wrapText="1"/>
      <protection locked="0"/>
    </xf>
    <xf numFmtId="0" fontId="72" fillId="36" borderId="50" xfId="38" applyFont="1" applyFill="1" applyBorder="1" applyAlignment="1" applyProtection="1" quotePrefix="1">
      <alignment horizontal="center" vertical="center" wrapText="1"/>
      <protection locked="0"/>
    </xf>
    <xf numFmtId="0" fontId="72" fillId="36" borderId="36" xfId="38" applyFont="1" applyFill="1" applyBorder="1" applyAlignment="1" applyProtection="1" quotePrefix="1">
      <alignment horizontal="center" vertical="center" wrapText="1"/>
      <protection locked="0"/>
    </xf>
    <xf numFmtId="0" fontId="72" fillId="36" borderId="62" xfId="38" applyFont="1" applyFill="1" applyBorder="1" applyAlignment="1" applyProtection="1" quotePrefix="1">
      <alignment horizontal="center" vertical="center" wrapText="1"/>
      <protection locked="0"/>
    </xf>
    <xf numFmtId="0" fontId="75" fillId="36" borderId="50" xfId="38" applyFont="1" applyFill="1" applyBorder="1" applyAlignment="1" applyProtection="1" quotePrefix="1">
      <alignment horizontal="center" vertical="center" wrapText="1"/>
      <protection locked="0"/>
    </xf>
    <xf numFmtId="0" fontId="75" fillId="36" borderId="39" xfId="38" applyFont="1" applyFill="1" applyBorder="1" applyAlignment="1" applyProtection="1" quotePrefix="1">
      <alignment horizontal="center" vertical="center" wrapText="1"/>
      <protection locked="0"/>
    </xf>
    <xf numFmtId="0" fontId="72" fillId="36" borderId="40" xfId="38" applyFont="1" applyFill="1" applyBorder="1" applyAlignment="1" applyProtection="1" quotePrefix="1">
      <alignment horizontal="center" vertical="center" wrapText="1"/>
      <protection locked="0"/>
    </xf>
    <xf numFmtId="0" fontId="72" fillId="36" borderId="39" xfId="38" applyFont="1" applyFill="1" applyBorder="1" applyAlignment="1" applyProtection="1" quotePrefix="1">
      <alignment horizontal="center" vertical="center" wrapText="1"/>
      <protection locked="0"/>
    </xf>
    <xf numFmtId="0" fontId="75" fillId="36" borderId="29" xfId="38" applyFont="1" applyFill="1" applyBorder="1" applyAlignment="1" applyProtection="1" quotePrefix="1">
      <alignment horizontal="center" vertical="center" wrapText="1"/>
      <protection locked="0"/>
    </xf>
    <xf numFmtId="0" fontId="75" fillId="36" borderId="28" xfId="38" applyFont="1" applyFill="1" applyBorder="1" applyAlignment="1" applyProtection="1" quotePrefix="1">
      <alignment horizontal="center" vertical="center" wrapText="1"/>
      <protection locked="0"/>
    </xf>
    <xf numFmtId="0" fontId="75" fillId="36" borderId="18" xfId="38" applyFont="1" applyFill="1" applyBorder="1" applyAlignment="1" applyProtection="1" quotePrefix="1">
      <alignment horizontal="center" vertical="center" wrapText="1"/>
      <protection locked="0"/>
    </xf>
    <xf numFmtId="0" fontId="75" fillId="36" borderId="34" xfId="38" applyFont="1" applyFill="1" applyBorder="1" applyAlignment="1" applyProtection="1" quotePrefix="1">
      <alignment horizontal="center" vertical="center" wrapText="1"/>
      <protection locked="0"/>
    </xf>
    <xf numFmtId="0" fontId="72" fillId="36" borderId="45" xfId="38" applyFont="1" applyFill="1" applyBorder="1" applyAlignment="1" applyProtection="1">
      <alignment horizontal="center" vertical="center" wrapText="1"/>
      <protection locked="0"/>
    </xf>
    <xf numFmtId="0" fontId="72" fillId="36" borderId="28" xfId="38" applyFont="1" applyFill="1" applyBorder="1" applyAlignment="1" applyProtection="1">
      <alignment horizontal="center" vertical="center" wrapText="1"/>
      <protection locked="0"/>
    </xf>
    <xf numFmtId="0" fontId="72" fillId="36" borderId="34" xfId="38" applyFont="1" applyFill="1" applyBorder="1" applyAlignment="1" applyProtection="1">
      <alignment horizontal="center" vertical="center" wrapText="1"/>
      <protection locked="0"/>
    </xf>
    <xf numFmtId="0" fontId="72" fillId="36" borderId="22" xfId="38" applyFont="1" applyFill="1" applyBorder="1" applyAlignment="1" applyProtection="1">
      <alignment horizontal="center" vertical="center" wrapText="1"/>
      <protection locked="0"/>
    </xf>
    <xf numFmtId="0" fontId="72" fillId="36" borderId="17" xfId="38" applyFont="1" applyFill="1" applyBorder="1" applyAlignment="1" applyProtection="1">
      <alignment horizontal="center" vertical="center" wrapText="1"/>
      <protection locked="0"/>
    </xf>
    <xf numFmtId="0" fontId="72" fillId="36" borderId="18" xfId="38" applyFont="1" applyFill="1" applyBorder="1" applyAlignment="1" applyProtection="1">
      <alignment horizontal="center" vertical="center" wrapText="1"/>
      <protection locked="0"/>
    </xf>
    <xf numFmtId="0" fontId="75" fillId="36" borderId="43" xfId="38" applyFont="1" applyFill="1" applyBorder="1" applyAlignment="1" applyProtection="1" quotePrefix="1">
      <alignment horizontal="center" vertical="center" wrapText="1"/>
      <protection locked="0"/>
    </xf>
    <xf numFmtId="0" fontId="72" fillId="36" borderId="60" xfId="38" applyFont="1" applyFill="1" applyBorder="1" applyAlignment="1" applyProtection="1">
      <alignment horizontal="center" vertical="center" wrapText="1"/>
      <protection locked="0"/>
    </xf>
    <xf numFmtId="0" fontId="72" fillId="36" borderId="42" xfId="38" applyFont="1" applyFill="1" applyBorder="1" applyAlignment="1" applyProtection="1">
      <alignment horizontal="center" vertical="center" wrapText="1"/>
      <protection locked="0"/>
    </xf>
    <xf numFmtId="0" fontId="72" fillId="36" borderId="43" xfId="38" applyFont="1" applyFill="1" applyBorder="1" applyAlignment="1" applyProtection="1">
      <alignment horizontal="center" vertical="center" wrapText="1"/>
      <protection locked="0"/>
    </xf>
    <xf numFmtId="0" fontId="76" fillId="36" borderId="11" xfId="0" applyFont="1" applyFill="1" applyBorder="1" applyAlignment="1" applyProtection="1">
      <alignment horizontal="left" vertical="center" wrapText="1"/>
      <protection locked="0"/>
    </xf>
    <xf numFmtId="0" fontId="72" fillId="36" borderId="11" xfId="38" applyFont="1" applyFill="1" applyBorder="1" applyAlignment="1" applyProtection="1" quotePrefix="1">
      <alignment horizontal="center" vertical="center" wrapText="1"/>
      <protection locked="0"/>
    </xf>
    <xf numFmtId="0" fontId="75" fillId="36" borderId="13" xfId="38" applyFont="1" applyFill="1" applyBorder="1" applyAlignment="1" applyProtection="1" quotePrefix="1">
      <alignment horizontal="center" vertical="center" wrapText="1"/>
      <protection locked="0"/>
    </xf>
    <xf numFmtId="0" fontId="75" fillId="36" borderId="14" xfId="38" applyFont="1" applyFill="1" applyBorder="1" applyAlignment="1" applyProtection="1" quotePrefix="1">
      <alignment horizontal="center" vertical="center" wrapText="1"/>
      <protection locked="0"/>
    </xf>
    <xf numFmtId="0" fontId="75" fillId="36" borderId="15" xfId="38" applyFont="1" applyFill="1" applyBorder="1" applyAlignment="1" applyProtection="1" quotePrefix="1">
      <alignment horizontal="center" vertical="center" wrapText="1"/>
      <protection locked="0"/>
    </xf>
    <xf numFmtId="0" fontId="75" fillId="36" borderId="27" xfId="38" applyFont="1" applyFill="1" applyBorder="1" applyAlignment="1" applyProtection="1" quotePrefix="1">
      <alignment horizontal="center" vertical="center" wrapText="1"/>
      <protection locked="0"/>
    </xf>
    <xf numFmtId="0" fontId="72" fillId="36" borderId="15" xfId="38" applyFont="1" applyFill="1" applyBorder="1" applyAlignment="1" applyProtection="1" quotePrefix="1">
      <alignment horizontal="center" vertical="center" wrapText="1"/>
      <protection locked="0"/>
    </xf>
    <xf numFmtId="0" fontId="71" fillId="36" borderId="29" xfId="0" applyFont="1" applyFill="1" applyBorder="1" applyAlignment="1" applyProtection="1">
      <alignment horizontal="center" vertical="center"/>
      <protection locked="0"/>
    </xf>
    <xf numFmtId="0" fontId="71" fillId="36" borderId="28" xfId="0" applyFont="1" applyFill="1" applyBorder="1" applyAlignment="1" applyProtection="1">
      <alignment horizontal="center" vertical="center"/>
      <protection locked="0"/>
    </xf>
    <xf numFmtId="0" fontId="72" fillId="36" borderId="140" xfId="38" applyFont="1" applyFill="1" applyBorder="1" applyAlignment="1" applyProtection="1" quotePrefix="1">
      <alignment horizontal="center" vertical="center" wrapText="1"/>
      <protection locked="0"/>
    </xf>
    <xf numFmtId="0" fontId="76" fillId="36" borderId="11" xfId="0" applyFont="1" applyFill="1" applyBorder="1" applyAlignment="1" applyProtection="1">
      <alignment horizontal="center" vertical="center"/>
      <protection locked="0"/>
    </xf>
    <xf numFmtId="0" fontId="71" fillId="36" borderId="62" xfId="0" applyFont="1" applyFill="1" applyBorder="1" applyAlignment="1" applyProtection="1">
      <alignment horizontal="center" vertical="center"/>
      <protection locked="0"/>
    </xf>
    <xf numFmtId="0" fontId="71" fillId="36" borderId="41" xfId="0" applyFont="1" applyFill="1" applyBorder="1" applyAlignment="1" applyProtection="1">
      <alignment horizontal="center" vertical="center"/>
      <protection locked="0"/>
    </xf>
    <xf numFmtId="0" fontId="75" fillId="36" borderId="33" xfId="42" applyFont="1" applyFill="1" applyBorder="1" applyAlignment="1" applyProtection="1" quotePrefix="1">
      <alignment horizontal="center" vertical="center" wrapText="1"/>
      <protection locked="0"/>
    </xf>
    <xf numFmtId="0" fontId="75" fillId="36" borderId="69" xfId="42" applyFont="1" applyFill="1" applyBorder="1" applyAlignment="1" applyProtection="1" quotePrefix="1">
      <alignment horizontal="center" vertical="center" wrapText="1"/>
      <protection locked="0"/>
    </xf>
    <xf numFmtId="0" fontId="72" fillId="36" borderId="36" xfId="38" applyFont="1" applyFill="1" applyBorder="1" applyAlignment="1" applyProtection="1">
      <alignment horizontal="center" vertical="center" wrapText="1"/>
      <protection locked="0"/>
    </xf>
    <xf numFmtId="0" fontId="75" fillId="36" borderId="30" xfId="42" applyFont="1" applyFill="1" applyBorder="1" applyAlignment="1" applyProtection="1" quotePrefix="1">
      <alignment vertical="center" wrapText="1"/>
      <protection locked="0"/>
    </xf>
    <xf numFmtId="0" fontId="75" fillId="36" borderId="65" xfId="42" applyFont="1" applyFill="1" applyBorder="1" applyAlignment="1" applyProtection="1" quotePrefix="1">
      <alignment horizontal="center" vertical="center" wrapText="1"/>
      <protection locked="0"/>
    </xf>
    <xf numFmtId="0" fontId="72" fillId="36" borderId="12" xfId="38" applyFont="1" applyFill="1" applyBorder="1" applyAlignment="1" applyProtection="1" quotePrefix="1">
      <alignment horizontal="center" vertical="center" wrapText="1"/>
      <protection locked="0"/>
    </xf>
    <xf numFmtId="0" fontId="72" fillId="36" borderId="13" xfId="38" applyFont="1" applyFill="1" applyBorder="1" applyAlignment="1" applyProtection="1" quotePrefix="1">
      <alignment horizontal="center" vertical="center" wrapText="1"/>
      <protection locked="0"/>
    </xf>
    <xf numFmtId="0" fontId="72" fillId="36" borderId="26" xfId="38" applyFont="1" applyFill="1" applyBorder="1" applyAlignment="1" applyProtection="1" quotePrefix="1">
      <alignment horizontal="center" vertical="center" wrapText="1"/>
      <protection locked="0"/>
    </xf>
    <xf numFmtId="0" fontId="72" fillId="36" borderId="63" xfId="38" applyFont="1" applyFill="1" applyBorder="1" applyAlignment="1" applyProtection="1" quotePrefix="1">
      <alignment horizontal="center" vertical="center" wrapText="1"/>
      <protection locked="0"/>
    </xf>
    <xf numFmtId="0" fontId="72" fillId="36" borderId="138" xfId="38" applyFont="1" applyFill="1" applyBorder="1" applyAlignment="1" applyProtection="1" quotePrefix="1">
      <alignment horizontal="center" vertical="center" wrapText="1"/>
      <protection locked="0"/>
    </xf>
    <xf numFmtId="0" fontId="75" fillId="36" borderId="136" xfId="38" applyFont="1" applyFill="1" applyBorder="1" applyAlignment="1" applyProtection="1" quotePrefix="1">
      <alignment horizontal="center" vertical="center" wrapText="1"/>
      <protection locked="0"/>
    </xf>
    <xf numFmtId="0" fontId="75" fillId="36" borderId="183" xfId="38" applyFont="1" applyFill="1" applyBorder="1" applyAlignment="1" applyProtection="1" quotePrefix="1">
      <alignment horizontal="center" vertical="center" wrapText="1"/>
      <protection locked="0"/>
    </xf>
    <xf numFmtId="0" fontId="72" fillId="36" borderId="137" xfId="38" applyFont="1" applyFill="1" applyBorder="1" applyAlignment="1" applyProtection="1" quotePrefix="1">
      <alignment horizontal="center" vertical="center" wrapText="1"/>
      <protection locked="0"/>
    </xf>
    <xf numFmtId="0" fontId="75" fillId="36" borderId="100" xfId="38" applyFont="1" applyFill="1" applyBorder="1" applyAlignment="1" applyProtection="1" quotePrefix="1">
      <alignment horizontal="center" vertical="center" wrapText="1"/>
      <protection locked="0"/>
    </xf>
    <xf numFmtId="0" fontId="72" fillId="36" borderId="136" xfId="38" applyFont="1" applyFill="1" applyBorder="1" applyAlignment="1" applyProtection="1" quotePrefix="1">
      <alignment horizontal="center" vertical="center" wrapText="1"/>
      <protection locked="0"/>
    </xf>
    <xf numFmtId="0" fontId="72" fillId="36" borderId="183" xfId="38" applyFont="1" applyFill="1" applyBorder="1" applyAlignment="1" applyProtection="1" quotePrefix="1">
      <alignment horizontal="center" vertical="center" wrapText="1"/>
      <protection locked="0"/>
    </xf>
    <xf numFmtId="0" fontId="72" fillId="36" borderId="136" xfId="38" applyFont="1" applyFill="1" applyBorder="1" applyAlignment="1" applyProtection="1">
      <alignment horizontal="center" vertical="center" wrapText="1"/>
      <protection locked="0"/>
    </xf>
    <xf numFmtId="0" fontId="75" fillId="36" borderId="73" xfId="42" applyFont="1" applyFill="1" applyBorder="1" applyAlignment="1" applyProtection="1" quotePrefix="1">
      <alignment horizontal="center" vertical="center" wrapText="1"/>
      <protection locked="0"/>
    </xf>
    <xf numFmtId="0" fontId="76" fillId="36" borderId="31" xfId="0" applyFont="1" applyFill="1" applyBorder="1" applyAlignment="1" applyProtection="1">
      <alignment horizontal="left" vertical="center" wrapText="1"/>
      <protection locked="0"/>
    </xf>
    <xf numFmtId="0" fontId="72" fillId="36" borderId="25" xfId="38" applyFont="1" applyFill="1" applyBorder="1" applyAlignment="1" applyProtection="1" quotePrefix="1">
      <alignment horizontal="center" vertical="center" wrapText="1"/>
      <protection locked="0"/>
    </xf>
    <xf numFmtId="0" fontId="72" fillId="36" borderId="31" xfId="38" applyFont="1" applyFill="1" applyBorder="1" applyAlignment="1" applyProtection="1" quotePrefix="1">
      <alignment horizontal="center" vertical="center" wrapText="1"/>
      <protection locked="0"/>
    </xf>
    <xf numFmtId="0" fontId="75" fillId="36" borderId="45" xfId="38" applyFont="1" applyFill="1" applyBorder="1" applyAlignment="1" applyProtection="1" quotePrefix="1">
      <alignment horizontal="center" vertical="center" wrapText="1"/>
      <protection locked="0"/>
    </xf>
    <xf numFmtId="0" fontId="76" fillId="36" borderId="36" xfId="0" applyFont="1" applyFill="1" applyBorder="1" applyAlignment="1" applyProtection="1">
      <alignment horizontal="center" vertical="center"/>
      <protection locked="0"/>
    </xf>
    <xf numFmtId="0" fontId="76" fillId="36" borderId="0" xfId="0" applyFont="1" applyFill="1" applyBorder="1" applyAlignment="1" applyProtection="1">
      <alignment horizontal="left" vertical="center" wrapText="1"/>
      <protection locked="0"/>
    </xf>
    <xf numFmtId="0" fontId="76" fillId="36" borderId="0" xfId="0" applyFont="1" applyFill="1" applyBorder="1" applyAlignment="1" applyProtection="1">
      <alignment/>
      <protection locked="0"/>
    </xf>
    <xf numFmtId="0" fontId="71" fillId="36" borderId="0" xfId="0" applyFont="1" applyFill="1" applyBorder="1" applyAlignment="1" applyProtection="1">
      <alignment/>
      <protection locked="0"/>
    </xf>
    <xf numFmtId="0" fontId="72" fillId="36" borderId="50" xfId="42" applyFont="1" applyFill="1" applyBorder="1" applyAlignment="1" applyProtection="1" quotePrefix="1">
      <alignment vertical="center" wrapText="1"/>
      <protection locked="0"/>
    </xf>
    <xf numFmtId="0" fontId="72" fillId="36" borderId="39" xfId="42" applyFont="1" applyFill="1" applyBorder="1" applyAlignment="1" applyProtection="1" quotePrefix="1">
      <alignment vertical="center" wrapText="1"/>
      <protection locked="0"/>
    </xf>
    <xf numFmtId="0" fontId="75" fillId="36" borderId="40" xfId="42" applyFont="1" applyFill="1" applyBorder="1" applyAlignment="1" applyProtection="1" quotePrefix="1">
      <alignment vertical="center" wrapText="1"/>
      <protection locked="0"/>
    </xf>
    <xf numFmtId="0" fontId="75" fillId="36" borderId="51" xfId="42" applyFont="1" applyFill="1" applyBorder="1" applyAlignment="1" applyProtection="1" quotePrefix="1">
      <alignment vertical="center" wrapText="1"/>
      <protection locked="0"/>
    </xf>
    <xf numFmtId="0" fontId="76" fillId="36" borderId="50" xfId="0" applyFont="1" applyFill="1" applyBorder="1" applyAlignment="1" applyProtection="1">
      <alignment horizontal="left" vertical="center" wrapText="1"/>
      <protection locked="0"/>
    </xf>
    <xf numFmtId="0" fontId="76" fillId="36" borderId="39" xfId="0" applyFont="1" applyFill="1" applyBorder="1" applyAlignment="1" applyProtection="1">
      <alignment horizontal="left" vertical="center" wrapText="1"/>
      <protection locked="0"/>
    </xf>
    <xf numFmtId="0" fontId="76" fillId="36" borderId="40" xfId="0" applyFont="1" applyFill="1" applyBorder="1" applyAlignment="1" applyProtection="1">
      <alignment horizontal="left" vertical="center" wrapText="1"/>
      <protection locked="0"/>
    </xf>
    <xf numFmtId="0" fontId="72" fillId="36" borderId="27" xfId="38" applyFont="1" applyFill="1" applyBorder="1" applyAlignment="1" applyProtection="1" quotePrefix="1">
      <alignment horizontal="center" vertical="center" wrapText="1"/>
      <protection locked="0"/>
    </xf>
    <xf numFmtId="0" fontId="72" fillId="36" borderId="64" xfId="38" applyFont="1" applyFill="1" applyBorder="1" applyAlignment="1" applyProtection="1" quotePrefix="1">
      <alignment horizontal="center" vertical="center" wrapText="1"/>
      <protection locked="0"/>
    </xf>
    <xf numFmtId="0" fontId="72" fillId="36" borderId="13" xfId="38" applyFont="1" applyFill="1" applyBorder="1" applyAlignment="1" applyProtection="1" quotePrefix="1">
      <alignment vertical="center" wrapText="1"/>
      <protection locked="0"/>
    </xf>
    <xf numFmtId="0" fontId="72" fillId="36" borderId="14" xfId="38" applyFont="1" applyFill="1" applyBorder="1" applyAlignment="1" applyProtection="1" quotePrefix="1">
      <alignment vertical="center" wrapText="1"/>
      <protection locked="0"/>
    </xf>
    <xf numFmtId="0" fontId="72" fillId="36" borderId="26" xfId="38" applyFont="1" applyFill="1" applyBorder="1" applyAlignment="1" applyProtection="1" quotePrefix="1">
      <alignment vertical="center" wrapText="1"/>
      <protection locked="0"/>
    </xf>
    <xf numFmtId="0" fontId="72" fillId="36" borderId="30" xfId="38" applyFont="1" applyFill="1" applyBorder="1" applyAlignment="1" applyProtection="1" quotePrefix="1">
      <alignment horizontal="center" vertical="center" wrapText="1"/>
      <protection locked="0"/>
    </xf>
    <xf numFmtId="0" fontId="75" fillId="36" borderId="54" xfId="38" applyFont="1" applyFill="1" applyBorder="1" applyAlignment="1" applyProtection="1" quotePrefix="1">
      <alignment horizontal="center" vertical="center" wrapText="1"/>
      <protection locked="0"/>
    </xf>
    <xf numFmtId="0" fontId="69" fillId="36" borderId="29" xfId="0" applyFont="1" applyFill="1" applyBorder="1" applyAlignment="1" applyProtection="1">
      <alignment horizontal="center" vertical="center" wrapText="1"/>
      <protection locked="0"/>
    </xf>
    <xf numFmtId="0" fontId="69" fillId="36" borderId="28" xfId="0" applyFont="1" applyFill="1" applyBorder="1" applyAlignment="1" applyProtection="1">
      <alignment horizontal="center" vertical="center" wrapText="1"/>
      <protection locked="0"/>
    </xf>
    <xf numFmtId="0" fontId="69" fillId="36" borderId="34" xfId="0" applyFont="1" applyFill="1" applyBorder="1" applyAlignment="1" applyProtection="1">
      <alignment horizontal="center" vertical="center" wrapText="1"/>
      <protection locked="0"/>
    </xf>
    <xf numFmtId="0" fontId="69" fillId="36" borderId="16" xfId="0" applyFont="1" applyFill="1" applyBorder="1" applyAlignment="1" applyProtection="1">
      <alignment horizontal="center" vertical="center" wrapText="1"/>
      <protection locked="0"/>
    </xf>
    <xf numFmtId="0" fontId="69" fillId="36" borderId="17" xfId="0" applyFont="1" applyFill="1" applyBorder="1" applyAlignment="1" applyProtection="1">
      <alignment horizontal="center" vertical="center" wrapText="1"/>
      <protection locked="0"/>
    </xf>
    <xf numFmtId="0" fontId="69" fillId="36" borderId="18" xfId="0" applyFont="1" applyFill="1" applyBorder="1" applyAlignment="1" applyProtection="1">
      <alignment horizontal="center" vertical="center" wrapText="1"/>
      <protection locked="0"/>
    </xf>
    <xf numFmtId="0" fontId="71" fillId="36" borderId="0" xfId="0" applyFont="1" applyFill="1" applyAlignment="1">
      <alignment/>
    </xf>
    <xf numFmtId="0" fontId="69" fillId="36" borderId="19" xfId="0" applyFont="1" applyFill="1" applyBorder="1" applyAlignment="1" applyProtection="1">
      <alignment horizontal="center" vertical="center" wrapText="1"/>
      <protection locked="0"/>
    </xf>
    <xf numFmtId="0" fontId="69" fillId="36" borderId="42" xfId="0" applyFont="1" applyFill="1" applyBorder="1" applyAlignment="1" applyProtection="1">
      <alignment horizontal="center" vertical="center" wrapText="1"/>
      <protection locked="0"/>
    </xf>
    <xf numFmtId="0" fontId="69" fillId="36" borderId="43" xfId="0" applyFont="1" applyFill="1" applyBorder="1" applyAlignment="1" applyProtection="1">
      <alignment horizontal="center" vertical="center" wrapText="1"/>
      <protection locked="0"/>
    </xf>
    <xf numFmtId="0" fontId="69" fillId="36" borderId="20" xfId="0" applyFont="1" applyFill="1" applyBorder="1" applyAlignment="1" applyProtection="1">
      <alignment horizontal="center" vertical="center" wrapText="1"/>
      <protection locked="0"/>
    </xf>
    <xf numFmtId="0" fontId="69" fillId="36" borderId="21" xfId="0" applyFont="1" applyFill="1" applyBorder="1" applyAlignment="1" applyProtection="1">
      <alignment horizontal="center" vertical="center" wrapText="1"/>
      <protection locked="0"/>
    </xf>
    <xf numFmtId="0" fontId="69" fillId="36" borderId="32" xfId="0" applyFont="1" applyFill="1" applyBorder="1" applyAlignment="1" applyProtection="1">
      <alignment horizontal="center" vertical="center" wrapText="1"/>
      <protection locked="0"/>
    </xf>
    <xf numFmtId="0" fontId="69" fillId="36" borderId="55" xfId="0" applyFont="1" applyFill="1" applyBorder="1" applyAlignment="1" applyProtection="1">
      <alignment horizontal="center" vertical="center" wrapText="1"/>
      <protection locked="0"/>
    </xf>
    <xf numFmtId="0" fontId="69" fillId="36" borderId="56" xfId="0" applyFont="1" applyFill="1" applyBorder="1" applyAlignment="1" applyProtection="1">
      <alignment horizontal="center" vertical="center" wrapText="1"/>
      <protection locked="0"/>
    </xf>
    <xf numFmtId="0" fontId="69" fillId="36" borderId="57" xfId="0" applyFont="1" applyFill="1" applyBorder="1" applyAlignment="1" applyProtection="1">
      <alignment horizontal="center" vertical="center" wrapText="1"/>
      <protection locked="0"/>
    </xf>
    <xf numFmtId="0" fontId="72" fillId="36" borderId="136" xfId="42" applyFont="1" applyFill="1" applyBorder="1" applyAlignment="1" applyProtection="1" quotePrefix="1">
      <alignment horizontal="center" vertical="center" wrapText="1"/>
      <protection locked="0"/>
    </xf>
    <xf numFmtId="0" fontId="74" fillId="36" borderId="11" xfId="42" applyFont="1" applyFill="1" applyBorder="1" applyAlignment="1" applyProtection="1">
      <alignment vertical="center" wrapText="1"/>
      <protection locked="0"/>
    </xf>
    <xf numFmtId="0" fontId="75" fillId="36" borderId="33" xfId="38" applyFont="1" applyFill="1" applyBorder="1" applyAlignment="1" applyProtection="1" quotePrefix="1">
      <alignment vertical="center" wrapText="1"/>
      <protection locked="0"/>
    </xf>
    <xf numFmtId="0" fontId="75" fillId="36" borderId="69" xfId="38" applyFont="1" applyFill="1" applyBorder="1" applyAlignment="1" applyProtection="1" quotePrefix="1">
      <alignment vertical="center" wrapText="1"/>
      <protection locked="0"/>
    </xf>
    <xf numFmtId="0" fontId="76" fillId="36" borderId="13" xfId="0" applyFont="1" applyFill="1" applyBorder="1" applyAlignment="1" applyProtection="1">
      <alignment horizontal="center" vertical="center" wrapText="1"/>
      <protection locked="0"/>
    </xf>
    <xf numFmtId="0" fontId="76" fillId="36" borderId="14" xfId="0" applyFont="1" applyFill="1" applyBorder="1" applyAlignment="1" applyProtection="1">
      <alignment horizontal="center" vertical="center" wrapText="1"/>
      <protection locked="0"/>
    </xf>
    <xf numFmtId="0" fontId="76" fillId="36" borderId="15" xfId="0" applyFont="1" applyFill="1" applyBorder="1" applyAlignment="1" applyProtection="1">
      <alignment horizontal="center" vertical="center" wrapText="1"/>
      <protection locked="0"/>
    </xf>
    <xf numFmtId="0" fontId="76" fillId="36" borderId="29" xfId="0" applyFont="1" applyFill="1" applyBorder="1" applyAlignment="1" applyProtection="1">
      <alignment horizontal="center" vertical="center" wrapText="1"/>
      <protection locked="0"/>
    </xf>
    <xf numFmtId="0" fontId="76" fillId="36" borderId="28" xfId="0" applyFont="1" applyFill="1" applyBorder="1" applyAlignment="1" applyProtection="1">
      <alignment horizontal="center" vertical="center" wrapText="1"/>
      <protection locked="0"/>
    </xf>
    <xf numFmtId="0" fontId="76" fillId="36" borderId="34" xfId="0" applyFont="1" applyFill="1" applyBorder="1" applyAlignment="1" applyProtection="1">
      <alignment horizontal="center" vertical="center" wrapText="1"/>
      <protection locked="0"/>
    </xf>
    <xf numFmtId="0" fontId="75" fillId="36" borderId="30" xfId="42" applyFont="1" applyFill="1" applyBorder="1" applyAlignment="1" applyProtection="1" quotePrefix="1">
      <alignment horizontal="center" vertical="center" wrapText="1"/>
      <protection locked="0"/>
    </xf>
    <xf numFmtId="0" fontId="75" fillId="36" borderId="47" xfId="42" applyFont="1" applyFill="1" applyBorder="1" applyAlignment="1" applyProtection="1" quotePrefix="1">
      <alignment horizontal="center" vertical="center" wrapText="1"/>
      <protection locked="0"/>
    </xf>
    <xf numFmtId="0" fontId="72" fillId="36" borderId="12" xfId="42" applyFont="1" applyFill="1" applyBorder="1" applyAlignment="1" applyProtection="1" quotePrefix="1">
      <alignment horizontal="center" vertical="center" wrapText="1"/>
      <protection locked="0"/>
    </xf>
    <xf numFmtId="0" fontId="72" fillId="36" borderId="11" xfId="42" applyFont="1" applyFill="1" applyBorder="1" applyAlignment="1" applyProtection="1" quotePrefix="1">
      <alignment horizontal="center" vertical="center" wrapText="1"/>
      <protection locked="0"/>
    </xf>
    <xf numFmtId="0" fontId="69" fillId="36" borderId="0" xfId="0" applyFont="1" applyFill="1" applyBorder="1" applyAlignment="1" applyProtection="1">
      <alignment vertical="center" wrapText="1"/>
      <protection locked="0"/>
    </xf>
    <xf numFmtId="0" fontId="71" fillId="36" borderId="0" xfId="0" applyFont="1" applyFill="1" applyAlignment="1" applyProtection="1">
      <alignment vertical="center"/>
      <protection locked="0"/>
    </xf>
    <xf numFmtId="0" fontId="75" fillId="36" borderId="0" xfId="35" applyFont="1" applyFill="1" applyBorder="1" applyAlignment="1" applyProtection="1" quotePrefix="1">
      <alignment horizontal="center" vertical="center" wrapText="1"/>
      <protection locked="0"/>
    </xf>
    <xf numFmtId="0" fontId="72" fillId="36" borderId="36" xfId="35" applyFont="1" applyFill="1" applyBorder="1" applyAlignment="1" applyProtection="1" quotePrefix="1">
      <alignment horizontal="center" textRotation="90" wrapText="1"/>
      <protection locked="0"/>
    </xf>
    <xf numFmtId="0" fontId="72" fillId="36" borderId="13" xfId="42" applyFont="1" applyFill="1" applyBorder="1" applyAlignment="1" applyProtection="1" quotePrefix="1">
      <alignment vertical="center" wrapText="1"/>
      <protection locked="0"/>
    </xf>
    <xf numFmtId="0" fontId="72" fillId="36" borderId="14" xfId="42" applyFont="1" applyFill="1" applyBorder="1" applyAlignment="1" applyProtection="1" quotePrefix="1">
      <alignment vertical="center" wrapText="1"/>
      <protection locked="0"/>
    </xf>
    <xf numFmtId="0" fontId="75" fillId="36" borderId="26" xfId="42" applyFont="1" applyFill="1" applyBorder="1" applyAlignment="1" applyProtection="1" quotePrefix="1">
      <alignment vertical="center" wrapText="1"/>
      <protection locked="0"/>
    </xf>
    <xf numFmtId="0" fontId="75" fillId="36" borderId="15" xfId="42" applyFont="1" applyFill="1" applyBorder="1" applyAlignment="1" applyProtection="1" quotePrefix="1">
      <alignment vertical="center" wrapText="1"/>
      <protection locked="0"/>
    </xf>
    <xf numFmtId="0" fontId="72" fillId="36" borderId="27" xfId="42" applyFont="1" applyFill="1" applyBorder="1" applyAlignment="1" applyProtection="1" quotePrefix="1">
      <alignment vertical="center" wrapText="1"/>
      <protection locked="0"/>
    </xf>
    <xf numFmtId="0" fontId="76" fillId="36" borderId="13" xfId="0" applyFont="1" applyFill="1" applyBorder="1" applyAlignment="1" applyProtection="1">
      <alignment horizontal="left" vertical="center" wrapText="1"/>
      <protection locked="0"/>
    </xf>
    <xf numFmtId="0" fontId="76" fillId="36" borderId="14" xfId="0" applyFont="1" applyFill="1" applyBorder="1" applyAlignment="1" applyProtection="1">
      <alignment horizontal="left" vertical="center" wrapText="1"/>
      <protection locked="0"/>
    </xf>
    <xf numFmtId="0" fontId="76" fillId="36" borderId="15" xfId="0" applyFont="1" applyFill="1" applyBorder="1" applyAlignment="1" applyProtection="1">
      <alignment horizontal="left" vertical="center" wrapText="1"/>
      <protection locked="0"/>
    </xf>
    <xf numFmtId="0" fontId="75" fillId="36" borderId="0" xfId="38" applyFont="1" applyFill="1" applyBorder="1" applyAlignment="1" applyProtection="1" quotePrefix="1">
      <alignment vertical="center" wrapText="1"/>
      <protection locked="0"/>
    </xf>
    <xf numFmtId="0" fontId="72" fillId="36" borderId="41" xfId="38" applyFont="1" applyFill="1" applyBorder="1" applyAlignment="1" applyProtection="1" quotePrefix="1">
      <alignment horizontal="center" vertical="center" wrapText="1"/>
      <protection locked="0"/>
    </xf>
    <xf numFmtId="0" fontId="72" fillId="36" borderId="33" xfId="38" applyFont="1" applyFill="1" applyBorder="1" applyAlignment="1" applyProtection="1" quotePrefix="1">
      <alignment horizontal="center" vertical="center" wrapText="1"/>
      <protection locked="0"/>
    </xf>
    <xf numFmtId="0" fontId="72" fillId="36" borderId="69" xfId="38" applyFont="1" applyFill="1" applyBorder="1" applyAlignment="1" applyProtection="1" quotePrefix="1">
      <alignment horizontal="center" vertical="center" wrapText="1"/>
      <protection locked="0"/>
    </xf>
    <xf numFmtId="0" fontId="75" fillId="36" borderId="33" xfId="38" applyFont="1" applyFill="1" applyBorder="1" applyAlignment="1" applyProtection="1" quotePrefix="1">
      <alignment horizontal="center" vertical="center" wrapText="1"/>
      <protection locked="0"/>
    </xf>
    <xf numFmtId="0" fontId="76" fillId="36" borderId="36" xfId="0" applyFont="1" applyFill="1" applyBorder="1" applyAlignment="1" applyProtection="1">
      <alignment horizontal="center" vertical="center" wrapText="1"/>
      <protection locked="0"/>
    </xf>
    <xf numFmtId="0" fontId="76" fillId="36" borderId="62" xfId="0" applyFont="1" applyFill="1" applyBorder="1" applyAlignment="1" applyProtection="1">
      <alignment horizontal="center" vertical="center" wrapText="1"/>
      <protection locked="0"/>
    </xf>
    <xf numFmtId="0" fontId="76" fillId="36" borderId="53" xfId="0" applyFont="1" applyFill="1" applyBorder="1" applyAlignment="1" applyProtection="1">
      <alignment horizontal="center" vertical="center" wrapText="1"/>
      <protection locked="0"/>
    </xf>
    <xf numFmtId="0" fontId="72" fillId="36" borderId="61" xfId="42" applyFont="1" applyFill="1" applyBorder="1" applyAlignment="1" applyProtection="1" quotePrefix="1">
      <alignment horizontal="center" vertical="center" wrapText="1"/>
      <protection locked="0"/>
    </xf>
    <xf numFmtId="0" fontId="72" fillId="36" borderId="36" xfId="42" applyFont="1" applyFill="1" applyBorder="1" applyAlignment="1" applyProtection="1" quotePrefix="1">
      <alignment horizontal="center" vertical="center" wrapText="1"/>
      <protection locked="0"/>
    </xf>
    <xf numFmtId="0" fontId="75" fillId="36" borderId="23" xfId="38" applyFont="1" applyFill="1" applyBorder="1" applyAlignment="1" applyProtection="1" quotePrefix="1">
      <alignment horizontal="center" vertical="center" wrapText="1"/>
      <protection locked="0"/>
    </xf>
    <xf numFmtId="0" fontId="75" fillId="36" borderId="22" xfId="38" applyFont="1" applyFill="1" applyBorder="1" applyAlignment="1" applyProtection="1" quotePrefix="1">
      <alignment horizontal="center" vertical="center" wrapText="1"/>
      <protection locked="0"/>
    </xf>
    <xf numFmtId="0" fontId="71" fillId="36" borderId="23" xfId="0" applyFont="1" applyFill="1" applyBorder="1" applyAlignment="1" applyProtection="1">
      <alignment horizontal="center" vertical="center"/>
      <protection locked="0"/>
    </xf>
    <xf numFmtId="0" fontId="71" fillId="36" borderId="22" xfId="0" applyFont="1" applyFill="1" applyBorder="1" applyAlignment="1" applyProtection="1">
      <alignment horizontal="center" vertical="center"/>
      <protection locked="0"/>
    </xf>
    <xf numFmtId="0" fontId="71" fillId="36" borderId="65" xfId="42" applyFont="1" applyFill="1" applyBorder="1" applyAlignment="1" quotePrefix="1">
      <alignment horizontal="left" vertical="center" wrapText="1"/>
      <protection/>
    </xf>
    <xf numFmtId="0" fontId="71" fillId="36" borderId="59" xfId="0" applyFont="1" applyFill="1" applyBorder="1" applyAlignment="1" applyProtection="1">
      <alignment horizontal="center" vertical="center"/>
      <protection locked="0"/>
    </xf>
    <xf numFmtId="0" fontId="71" fillId="36" borderId="57" xfId="0" applyFont="1" applyFill="1" applyBorder="1" applyAlignment="1" applyProtection="1">
      <alignment horizontal="center" vertical="center"/>
      <protection locked="0"/>
    </xf>
    <xf numFmtId="0" fontId="71" fillId="36" borderId="58" xfId="0" applyFont="1" applyFill="1" applyBorder="1" applyAlignment="1" applyProtection="1">
      <alignment horizontal="center" vertical="center"/>
      <protection locked="0"/>
    </xf>
    <xf numFmtId="0" fontId="71" fillId="36" borderId="37" xfId="0" applyFont="1" applyFill="1" applyBorder="1" applyAlignment="1" applyProtection="1">
      <alignment horizontal="center" vertical="center"/>
      <protection locked="0"/>
    </xf>
    <xf numFmtId="0" fontId="71" fillId="36" borderId="34" xfId="0" applyFont="1" applyFill="1" applyBorder="1" applyAlignment="1" applyProtection="1">
      <alignment horizontal="center" vertical="center"/>
      <protection locked="0"/>
    </xf>
    <xf numFmtId="0" fontId="71" fillId="36" borderId="45" xfId="0" applyFont="1" applyFill="1" applyBorder="1" applyAlignment="1" applyProtection="1">
      <alignment horizontal="center" vertical="center"/>
      <protection locked="0"/>
    </xf>
    <xf numFmtId="0" fontId="73" fillId="36" borderId="36" xfId="35" applyFont="1" applyFill="1" applyBorder="1" applyAlignment="1" applyProtection="1" quotePrefix="1">
      <alignment horizontal="center" textRotation="90" wrapText="1"/>
      <protection locked="0"/>
    </xf>
    <xf numFmtId="0" fontId="73" fillId="36" borderId="11" xfId="35" applyFont="1" applyFill="1" applyBorder="1" applyAlignment="1" applyProtection="1" quotePrefix="1">
      <alignment horizontal="center" textRotation="90" wrapText="1"/>
      <protection locked="0"/>
    </xf>
    <xf numFmtId="0" fontId="75" fillId="36" borderId="62" xfId="42" applyFont="1" applyFill="1" applyBorder="1" applyAlignment="1" applyProtection="1" quotePrefix="1">
      <alignment horizontal="center" vertical="center" wrapText="1"/>
      <protection locked="0"/>
    </xf>
    <xf numFmtId="0" fontId="79" fillId="36" borderId="12" xfId="0" applyFont="1" applyFill="1" applyBorder="1" applyAlignment="1" applyProtection="1">
      <alignment horizontal="left" vertical="center" wrapText="1"/>
      <protection locked="0"/>
    </xf>
    <xf numFmtId="0" fontId="72" fillId="36" borderId="25" xfId="38" applyFont="1" applyFill="1" applyBorder="1" applyAlignment="1" applyProtection="1" quotePrefix="1">
      <alignment vertical="center" wrapText="1"/>
      <protection locked="0"/>
    </xf>
    <xf numFmtId="0" fontId="75" fillId="36" borderId="14" xfId="38" applyFont="1" applyFill="1" applyBorder="1" applyAlignment="1" applyProtection="1" quotePrefix="1">
      <alignment vertical="center" wrapText="1"/>
      <protection locked="0"/>
    </xf>
    <xf numFmtId="0" fontId="75" fillId="36" borderId="44" xfId="38" applyFont="1" applyFill="1" applyBorder="1" applyAlignment="1" applyProtection="1" quotePrefix="1">
      <alignment vertical="center" wrapText="1"/>
      <protection locked="0"/>
    </xf>
    <xf numFmtId="0" fontId="72" fillId="36" borderId="140" xfId="42" applyFont="1" applyFill="1" applyBorder="1" applyAlignment="1" applyProtection="1" quotePrefix="1">
      <alignment horizontal="center" vertical="center" wrapText="1"/>
      <protection locked="0"/>
    </xf>
    <xf numFmtId="0" fontId="75" fillId="36" borderId="0" xfId="42" applyFont="1" applyFill="1" applyBorder="1" applyAlignment="1" applyProtection="1" quotePrefix="1">
      <alignment vertical="center" wrapText="1"/>
      <protection locked="0"/>
    </xf>
    <xf numFmtId="0" fontId="80" fillId="36" borderId="11" xfId="42" applyFont="1" applyFill="1" applyBorder="1" applyAlignment="1" applyProtection="1">
      <alignment vertical="center" wrapText="1"/>
      <protection locked="0"/>
    </xf>
    <xf numFmtId="0" fontId="75" fillId="36" borderId="64" xfId="38" applyFont="1" applyFill="1" applyBorder="1" applyAlignment="1" applyProtection="1" quotePrefix="1">
      <alignment horizontal="center" vertical="center" wrapText="1"/>
      <protection locked="0"/>
    </xf>
    <xf numFmtId="0" fontId="50" fillId="36" borderId="0" xfId="0" applyFont="1" applyFill="1" applyAlignment="1">
      <alignment/>
    </xf>
    <xf numFmtId="0" fontId="80" fillId="36" borderId="25" xfId="42" applyFont="1" applyFill="1" applyBorder="1" applyAlignment="1" applyProtection="1">
      <alignment vertical="center" wrapText="1"/>
      <protection locked="0"/>
    </xf>
    <xf numFmtId="0" fontId="75" fillId="36" borderId="88" xfId="42" applyFont="1" applyFill="1" applyBorder="1" applyAlignment="1" applyProtection="1" quotePrefix="1">
      <alignment horizontal="center" vertical="center" wrapText="1"/>
      <protection locked="0"/>
    </xf>
    <xf numFmtId="0" fontId="74" fillId="36" borderId="31" xfId="42" applyFont="1" applyFill="1" applyBorder="1" applyAlignment="1" applyProtection="1">
      <alignment vertical="center" wrapText="1"/>
      <protection locked="0"/>
    </xf>
    <xf numFmtId="0" fontId="75" fillId="36" borderId="0" xfId="42" applyFont="1" applyFill="1" applyBorder="1" applyAlignment="1" applyProtection="1" quotePrefix="1">
      <alignment horizontal="center" vertical="center" wrapText="1"/>
      <protection locked="0"/>
    </xf>
    <xf numFmtId="0" fontId="33" fillId="36" borderId="146" xfId="74" applyFont="1" applyFill="1" applyBorder="1" applyAlignment="1">
      <alignment horizontal="center" shrinkToFit="1"/>
      <protection/>
    </xf>
    <xf numFmtId="0" fontId="33" fillId="36" borderId="182" xfId="74" applyFont="1" applyFill="1" applyBorder="1" applyAlignment="1">
      <alignment horizontal="center" shrinkToFit="1"/>
      <protection/>
    </xf>
    <xf numFmtId="0" fontId="33" fillId="36" borderId="53" xfId="74" applyFont="1" applyFill="1" applyBorder="1" applyAlignment="1">
      <alignment horizontal="center" shrinkToFit="1"/>
      <protection/>
    </xf>
    <xf numFmtId="0" fontId="39" fillId="0" borderId="66" xfId="74" applyFont="1" applyFill="1" applyBorder="1" applyAlignment="1">
      <alignment horizontal="left" shrinkToFit="1"/>
      <protection/>
    </xf>
    <xf numFmtId="0" fontId="39" fillId="0" borderId="85" xfId="74" applyFont="1" applyFill="1" applyBorder="1" applyAlignment="1">
      <alignment horizontal="center" shrinkToFit="1"/>
      <protection/>
    </xf>
    <xf numFmtId="0" fontId="39" fillId="0" borderId="86" xfId="74" applyFont="1" applyFill="1" applyBorder="1" applyAlignment="1">
      <alignment horizontal="center" shrinkToFit="1"/>
      <protection/>
    </xf>
    <xf numFmtId="0" fontId="39" fillId="0" borderId="60" xfId="74" applyFont="1" applyFill="1" applyBorder="1" applyAlignment="1">
      <alignment horizontal="center" shrinkToFit="1"/>
      <protection/>
    </xf>
    <xf numFmtId="0" fontId="39" fillId="0" borderId="92" xfId="74" applyFont="1" applyFill="1" applyBorder="1" applyAlignment="1">
      <alignment horizontal="center" shrinkToFit="1"/>
      <protection/>
    </xf>
    <xf numFmtId="0" fontId="0" fillId="0" borderId="91" xfId="74" applyFill="1" applyBorder="1" applyAlignment="1">
      <alignment horizontal="center" vertical="center"/>
      <protection/>
    </xf>
    <xf numFmtId="0" fontId="0" fillId="0" borderId="86" xfId="74" applyFill="1" applyBorder="1" applyAlignment="1">
      <alignment horizontal="center" vertical="center"/>
      <protection/>
    </xf>
    <xf numFmtId="0" fontId="39" fillId="0" borderId="83" xfId="74" applyFont="1" applyFill="1" applyBorder="1" applyAlignment="1">
      <alignment horizontal="center" shrinkToFit="1"/>
      <protection/>
    </xf>
    <xf numFmtId="0" fontId="2" fillId="0" borderId="91" xfId="74" applyFont="1" applyFill="1" applyBorder="1" applyAlignment="1">
      <alignment horizontal="center"/>
      <protection/>
    </xf>
    <xf numFmtId="0" fontId="2" fillId="0" borderId="86" xfId="74" applyFont="1" applyFill="1" applyBorder="1" applyAlignment="1">
      <alignment horizontal="center"/>
      <protection/>
    </xf>
    <xf numFmtId="0" fontId="2" fillId="0" borderId="83" xfId="74" applyFont="1" applyFill="1" applyBorder="1" applyAlignment="1">
      <alignment horizontal="center"/>
      <protection/>
    </xf>
    <xf numFmtId="0" fontId="39" fillId="36" borderId="76" xfId="74" applyFont="1" applyFill="1" applyBorder="1" applyAlignment="1">
      <alignment horizontal="left" shrinkToFit="1"/>
      <protection/>
    </xf>
    <xf numFmtId="0" fontId="39" fillId="36" borderId="65" xfId="74" applyFont="1" applyFill="1" applyBorder="1" applyAlignment="1">
      <alignment horizontal="center" shrinkToFit="1"/>
      <protection/>
    </xf>
    <xf numFmtId="0" fontId="39" fillId="36" borderId="21" xfId="74" applyFont="1" applyFill="1" applyBorder="1" applyAlignment="1">
      <alignment horizontal="center" shrinkToFit="1"/>
      <protection/>
    </xf>
    <xf numFmtId="0" fontId="39" fillId="36" borderId="35" xfId="74" applyFont="1" applyFill="1" applyBorder="1" applyAlignment="1">
      <alignment horizontal="center" shrinkToFit="1"/>
      <protection/>
    </xf>
    <xf numFmtId="0" fontId="39" fillId="36" borderId="199" xfId="74" applyFont="1" applyFill="1" applyBorder="1" applyAlignment="1">
      <alignment horizontal="center" shrinkToFit="1"/>
      <protection/>
    </xf>
    <xf numFmtId="0" fontId="39" fillId="36" borderId="87" xfId="74" applyFont="1" applyFill="1" applyBorder="1" applyAlignment="1">
      <alignment horizontal="center" shrinkToFit="1"/>
      <protection/>
    </xf>
    <xf numFmtId="0" fontId="0" fillId="36" borderId="78" xfId="74" applyFill="1" applyBorder="1" applyAlignment="1">
      <alignment horizontal="center" vertical="center"/>
      <protection/>
    </xf>
    <xf numFmtId="0" fontId="0" fillId="36" borderId="87" xfId="74" applyFill="1" applyBorder="1" applyAlignment="1">
      <alignment horizontal="center" vertical="center"/>
      <protection/>
    </xf>
    <xf numFmtId="0" fontId="0" fillId="36" borderId="35" xfId="74" applyFill="1" applyBorder="1" applyAlignment="1">
      <alignment horizontal="center" vertical="center"/>
      <protection/>
    </xf>
    <xf numFmtId="0" fontId="0" fillId="36" borderId="49" xfId="74" applyFill="1" applyBorder="1" applyAlignment="1">
      <alignment horizontal="center" vertical="center"/>
      <protection/>
    </xf>
    <xf numFmtId="0" fontId="2" fillId="36" borderId="78" xfId="74" applyFont="1" applyFill="1" applyBorder="1" applyAlignment="1">
      <alignment horizontal="center"/>
      <protection/>
    </xf>
    <xf numFmtId="0" fontId="2" fillId="36" borderId="87" xfId="74" applyFont="1" applyFill="1" applyBorder="1" applyAlignment="1">
      <alignment horizontal="center"/>
      <protection/>
    </xf>
    <xf numFmtId="0" fontId="2" fillId="36" borderId="49" xfId="74" applyFont="1" applyFill="1" applyBorder="1" applyAlignment="1">
      <alignment horizontal="center"/>
      <protection/>
    </xf>
    <xf numFmtId="0" fontId="25" fillId="36" borderId="11" xfId="74" applyFont="1" applyFill="1" applyBorder="1">
      <alignment/>
      <protection/>
    </xf>
    <xf numFmtId="0" fontId="39" fillId="36" borderId="12" xfId="74" applyFont="1" applyFill="1" applyBorder="1" applyAlignment="1">
      <alignment horizontal="center" shrinkToFit="1"/>
      <protection/>
    </xf>
    <xf numFmtId="0" fontId="39" fillId="36" borderId="62" xfId="74" applyFont="1" applyFill="1" applyBorder="1" applyAlignment="1">
      <alignment horizontal="center" shrinkToFit="1"/>
      <protection/>
    </xf>
    <xf numFmtId="0" fontId="39" fillId="36" borderId="102" xfId="74" applyFont="1" applyFill="1" applyBorder="1" applyAlignment="1">
      <alignment horizontal="center" shrinkToFit="1"/>
      <protection/>
    </xf>
    <xf numFmtId="0" fontId="39" fillId="36" borderId="147" xfId="74" applyFont="1" applyFill="1" applyBorder="1" applyAlignment="1">
      <alignment horizontal="center" shrinkToFit="1"/>
      <protection/>
    </xf>
    <xf numFmtId="0" fontId="39" fillId="36" borderId="41" xfId="74" applyFont="1" applyFill="1" applyBorder="1" applyAlignment="1">
      <alignment horizontal="center" shrinkToFit="1"/>
      <protection/>
    </xf>
    <xf numFmtId="0" fontId="39" fillId="36" borderId="69" xfId="74" applyFont="1" applyFill="1" applyBorder="1" applyAlignment="1">
      <alignment horizontal="center" shrinkToFit="1"/>
      <protection/>
    </xf>
    <xf numFmtId="0" fontId="2" fillId="36" borderId="102" xfId="74" applyFont="1" applyFill="1" applyBorder="1" applyAlignment="1">
      <alignment horizontal="center"/>
      <protection/>
    </xf>
    <xf numFmtId="0" fontId="2" fillId="36" borderId="147" xfId="74" applyFont="1" applyFill="1" applyBorder="1" applyAlignment="1">
      <alignment horizontal="center"/>
      <protection/>
    </xf>
    <xf numFmtId="0" fontId="2" fillId="36" borderId="69" xfId="74" applyFont="1" applyFill="1" applyBorder="1" applyAlignment="1">
      <alignment horizontal="center"/>
      <protection/>
    </xf>
    <xf numFmtId="0" fontId="28" fillId="0" borderId="200" xfId="74" applyFont="1" applyBorder="1" applyAlignment="1">
      <alignment horizontal="center" vertical="center"/>
      <protection/>
    </xf>
    <xf numFmtId="0" fontId="16" fillId="20" borderId="31" xfId="42" applyFont="1" applyFill="1" applyBorder="1" applyAlignment="1" quotePrefix="1">
      <alignment vertical="center" wrapText="1"/>
      <protection/>
    </xf>
    <xf numFmtId="0" fontId="16" fillId="39" borderId="20" xfId="38" applyFont="1" applyFill="1" applyBorder="1" applyAlignment="1">
      <alignment vertical="center" wrapText="1"/>
      <protection/>
    </xf>
    <xf numFmtId="0" fontId="16" fillId="39" borderId="21" xfId="38" applyFont="1" applyFill="1" applyBorder="1" applyAlignment="1">
      <alignment vertical="center" wrapText="1"/>
      <protection/>
    </xf>
    <xf numFmtId="0" fontId="16" fillId="39" borderId="32" xfId="38" applyFont="1" applyFill="1" applyBorder="1" applyAlignment="1">
      <alignment vertical="center" wrapText="1"/>
      <protection/>
    </xf>
    <xf numFmtId="0" fontId="16" fillId="20" borderId="73" xfId="42" applyFont="1" applyFill="1" applyBorder="1" applyAlignment="1" quotePrefix="1">
      <alignment vertical="center" wrapText="1"/>
      <protection/>
    </xf>
    <xf numFmtId="0" fontId="18" fillId="36" borderId="36" xfId="0" applyFont="1" applyFill="1" applyBorder="1" applyAlignment="1">
      <alignment vertical="center"/>
    </xf>
    <xf numFmtId="0" fontId="18" fillId="36" borderId="12" xfId="0" applyFont="1" applyFill="1" applyBorder="1" applyAlignment="1">
      <alignment vertical="center"/>
    </xf>
    <xf numFmtId="0" fontId="18" fillId="36" borderId="11" xfId="0" applyFont="1" applyFill="1" applyBorder="1" applyAlignment="1">
      <alignment vertical="center"/>
    </xf>
    <xf numFmtId="0" fontId="17" fillId="36" borderId="72" xfId="42" applyFont="1" applyFill="1" applyBorder="1" applyAlignment="1">
      <alignment vertical="center" wrapText="1"/>
      <protection/>
    </xf>
    <xf numFmtId="0" fontId="16" fillId="36" borderId="71" xfId="42" applyFont="1" applyFill="1" applyBorder="1" applyAlignment="1" quotePrefix="1">
      <alignment vertical="center" wrapText="1"/>
      <protection/>
    </xf>
    <xf numFmtId="0" fontId="16" fillId="36" borderId="28" xfId="42" applyFont="1" applyFill="1" applyBorder="1" applyAlignment="1" quotePrefix="1">
      <alignment vertical="center" wrapText="1"/>
      <protection/>
    </xf>
    <xf numFmtId="0" fontId="16" fillId="36" borderId="48" xfId="42" applyFont="1" applyFill="1" applyBorder="1" applyAlignment="1" quotePrefix="1">
      <alignment vertical="center" wrapText="1"/>
      <protection/>
    </xf>
    <xf numFmtId="0" fontId="16" fillId="36" borderId="45" xfId="42" applyFont="1" applyFill="1" applyBorder="1" applyAlignment="1" quotePrefix="1">
      <alignment vertical="center" wrapText="1"/>
      <protection/>
    </xf>
    <xf numFmtId="0" fontId="49" fillId="36" borderId="29" xfId="0" applyFont="1" applyFill="1" applyBorder="1" applyAlignment="1">
      <alignment vertical="center" wrapText="1"/>
    </xf>
    <xf numFmtId="0" fontId="49" fillId="36" borderId="34" xfId="0" applyFont="1" applyFill="1" applyBorder="1" applyAlignment="1">
      <alignment vertical="center" wrapText="1"/>
    </xf>
    <xf numFmtId="0" fontId="16" fillId="36" borderId="47" xfId="42" applyFont="1" applyFill="1" applyBorder="1" applyAlignment="1" quotePrefix="1">
      <alignment vertical="center" wrapText="1"/>
      <protection/>
    </xf>
    <xf numFmtId="0" fontId="16" fillId="36" borderId="17" xfId="42" applyFont="1" applyFill="1" applyBorder="1" applyAlignment="1" quotePrefix="1">
      <alignment vertical="center" wrapText="1"/>
      <protection/>
    </xf>
    <xf numFmtId="0" fontId="16" fillId="36" borderId="70" xfId="42" applyFont="1" applyFill="1" applyBorder="1" applyAlignment="1" quotePrefix="1">
      <alignment vertical="center" wrapText="1"/>
      <protection/>
    </xf>
    <xf numFmtId="0" fontId="16" fillId="36" borderId="22" xfId="42" applyFont="1" applyFill="1" applyBorder="1" applyAlignment="1" quotePrefix="1">
      <alignment vertical="center" wrapText="1"/>
      <protection/>
    </xf>
    <xf numFmtId="0" fontId="17" fillId="36" borderId="66" xfId="42" applyFont="1" applyFill="1" applyBorder="1" applyAlignment="1">
      <alignment vertical="center" wrapText="1"/>
      <protection/>
    </xf>
    <xf numFmtId="0" fontId="17" fillId="36" borderId="10" xfId="42" applyFont="1" applyFill="1" applyBorder="1" applyAlignment="1">
      <alignment vertical="center" wrapText="1"/>
      <protection/>
    </xf>
    <xf numFmtId="0" fontId="17" fillId="36" borderId="67" xfId="40" applyFont="1" applyFill="1" applyBorder="1" applyAlignment="1">
      <alignment vertical="center" wrapText="1"/>
      <protection/>
    </xf>
    <xf numFmtId="0" fontId="17" fillId="36" borderId="68" xfId="42" applyFont="1" applyFill="1" applyBorder="1" applyAlignment="1">
      <alignment vertical="center" wrapText="1"/>
      <protection/>
    </xf>
    <xf numFmtId="0" fontId="18" fillId="36" borderId="25" xfId="0" applyFont="1" applyFill="1" applyBorder="1" applyAlignment="1">
      <alignment horizontal="left" vertical="center" wrapText="1"/>
    </xf>
    <xf numFmtId="0" fontId="16" fillId="36" borderId="36" xfId="38" applyFont="1" applyFill="1" applyBorder="1" applyAlignment="1" quotePrefix="1">
      <alignment vertical="center" wrapText="1"/>
      <protection/>
    </xf>
    <xf numFmtId="0" fontId="16" fillId="36" borderId="13" xfId="38" applyFont="1" applyFill="1" applyBorder="1" applyAlignment="1" quotePrefix="1">
      <alignment vertical="center" wrapText="1"/>
      <protection/>
    </xf>
    <xf numFmtId="0" fontId="16" fillId="36" borderId="27" xfId="38" applyFont="1" applyFill="1" applyBorder="1" applyAlignment="1" quotePrefix="1">
      <alignment vertical="center" wrapText="1"/>
      <protection/>
    </xf>
    <xf numFmtId="0" fontId="16" fillId="36" borderId="64" xfId="38" applyFont="1" applyFill="1" applyBorder="1" applyAlignment="1" quotePrefix="1">
      <alignment vertical="center" wrapText="1"/>
      <protection/>
    </xf>
    <xf numFmtId="0" fontId="16" fillId="36" borderId="25" xfId="38" applyFont="1" applyFill="1" applyBorder="1" applyAlignment="1" quotePrefix="1">
      <alignment vertical="center" wrapText="1"/>
      <protection/>
    </xf>
    <xf numFmtId="0" fontId="21" fillId="36" borderId="25" xfId="0" applyFont="1" applyFill="1" applyBorder="1" applyAlignment="1">
      <alignment horizontal="left" vertical="center" wrapText="1"/>
    </xf>
    <xf numFmtId="0" fontId="16" fillId="36" borderId="14" xfId="38" applyFont="1" applyFill="1" applyBorder="1" applyAlignment="1" quotePrefix="1">
      <alignment vertical="center" wrapText="1"/>
      <protection/>
    </xf>
    <xf numFmtId="0" fontId="16" fillId="36" borderId="26" xfId="38" applyFont="1" applyFill="1" applyBorder="1" applyAlignment="1" quotePrefix="1">
      <alignment vertical="center" wrapText="1"/>
      <protection/>
    </xf>
    <xf numFmtId="0" fontId="19" fillId="36" borderId="72" xfId="42" applyFont="1" applyFill="1" applyBorder="1" applyAlignment="1">
      <alignment vertical="center" wrapText="1"/>
      <protection/>
    </xf>
    <xf numFmtId="0" fontId="49" fillId="36" borderId="19" xfId="0" applyFont="1" applyFill="1" applyBorder="1" applyAlignment="1">
      <alignment vertical="center" wrapText="1"/>
    </xf>
    <xf numFmtId="0" fontId="49" fillId="36" borderId="43" xfId="0" applyFont="1" applyFill="1" applyBorder="1" applyAlignment="1">
      <alignment vertical="center" wrapText="1"/>
    </xf>
    <xf numFmtId="0" fontId="19" fillId="36" borderId="12" xfId="42" applyFont="1" applyFill="1" applyBorder="1" applyAlignment="1" quotePrefix="1">
      <alignment vertical="center" wrapText="1"/>
      <protection/>
    </xf>
    <xf numFmtId="0" fontId="16" fillId="36" borderId="12" xfId="42" applyFont="1" applyFill="1" applyBorder="1" applyAlignment="1" quotePrefix="1">
      <alignment vertical="center" wrapText="1"/>
      <protection/>
    </xf>
    <xf numFmtId="0" fontId="16" fillId="36" borderId="11" xfId="42" applyFont="1" applyFill="1" applyBorder="1" applyAlignment="1" quotePrefix="1">
      <alignment vertical="center" wrapText="1"/>
      <protection/>
    </xf>
    <xf numFmtId="0" fontId="20" fillId="36" borderId="12" xfId="0" applyFont="1" applyFill="1" applyBorder="1" applyAlignment="1">
      <alignment horizontal="left" vertical="center" wrapText="1"/>
    </xf>
    <xf numFmtId="0" fontId="16" fillId="36" borderId="12" xfId="38" applyFont="1" applyFill="1" applyBorder="1" applyAlignment="1" quotePrefix="1">
      <alignment vertical="center" wrapText="1"/>
      <protection/>
    </xf>
    <xf numFmtId="0" fontId="16" fillId="36" borderId="11" xfId="38" applyFont="1" applyFill="1" applyBorder="1" applyAlignment="1" quotePrefix="1">
      <alignment vertical="center" wrapText="1"/>
      <protection/>
    </xf>
    <xf numFmtId="0" fontId="18" fillId="36" borderId="12" xfId="0" applyFont="1" applyFill="1" applyBorder="1" applyAlignment="1">
      <alignment horizontal="left" vertical="center" wrapText="1"/>
    </xf>
    <xf numFmtId="0" fontId="49" fillId="36" borderId="36" xfId="0" applyFont="1" applyFill="1" applyBorder="1" applyAlignment="1">
      <alignment vertical="center"/>
    </xf>
    <xf numFmtId="0" fontId="49" fillId="36" borderId="12" xfId="0" applyFont="1" applyFill="1" applyBorder="1" applyAlignment="1">
      <alignment vertical="center"/>
    </xf>
    <xf numFmtId="0" fontId="49" fillId="36" borderId="11" xfId="0" applyFont="1" applyFill="1" applyBorder="1" applyAlignment="1">
      <alignment vertical="center"/>
    </xf>
    <xf numFmtId="0" fontId="17" fillId="36" borderId="22" xfId="42" applyFont="1" applyFill="1" applyBorder="1" applyAlignment="1" quotePrefix="1">
      <alignment horizontal="center" vertical="center" wrapText="1"/>
      <protection/>
    </xf>
    <xf numFmtId="0" fontId="22" fillId="36" borderId="17" xfId="42" applyFont="1" applyFill="1" applyBorder="1" applyAlignment="1" quotePrefix="1">
      <alignment horizontal="center" vertical="center" wrapText="1"/>
      <protection/>
    </xf>
    <xf numFmtId="0" fontId="16" fillId="36" borderId="42" xfId="38" applyFont="1" applyFill="1" applyBorder="1" applyAlignment="1">
      <alignment horizontal="center" vertical="center" wrapText="1"/>
      <protection/>
    </xf>
    <xf numFmtId="0" fontId="17" fillId="36" borderId="42" xfId="42" applyFont="1" applyFill="1" applyBorder="1" applyAlignment="1" quotePrefix="1">
      <alignment horizontal="center" vertical="center" wrapText="1"/>
      <protection/>
    </xf>
    <xf numFmtId="0" fontId="19" fillId="36" borderId="25" xfId="42" applyFont="1" applyFill="1" applyBorder="1" applyAlignment="1" quotePrefix="1">
      <alignment vertical="center" wrapText="1"/>
      <protection/>
    </xf>
    <xf numFmtId="0" fontId="16" fillId="36" borderId="36" xfId="38" applyFont="1" applyFill="1" applyBorder="1" applyAlignment="1" quotePrefix="1">
      <alignment horizontal="center" vertical="center" wrapText="1"/>
      <protection/>
    </xf>
    <xf numFmtId="0" fontId="16" fillId="36" borderId="62" xfId="38" applyFont="1" applyFill="1" applyBorder="1" applyAlignment="1" quotePrefix="1">
      <alignment horizontal="center" vertical="center" wrapText="1"/>
      <protection/>
    </xf>
    <xf numFmtId="0" fontId="16" fillId="36" borderId="53" xfId="38" applyFont="1" applyFill="1" applyBorder="1" applyAlignment="1" quotePrefix="1">
      <alignment horizontal="center" vertical="center" wrapText="1"/>
      <protection/>
    </xf>
    <xf numFmtId="0" fontId="16" fillId="36" borderId="41" xfId="38" applyFont="1" applyFill="1" applyBorder="1" applyAlignment="1" quotePrefix="1">
      <alignment horizontal="center" vertical="center" wrapText="1"/>
      <protection/>
    </xf>
    <xf numFmtId="0" fontId="16" fillId="36" borderId="63" xfId="38" applyFont="1" applyFill="1" applyBorder="1" applyAlignment="1" quotePrefix="1">
      <alignment horizontal="center" vertical="center" wrapText="1"/>
      <protection/>
    </xf>
    <xf numFmtId="0" fontId="16" fillId="36" borderId="13" xfId="38" applyFont="1" applyFill="1" applyBorder="1" applyAlignment="1" quotePrefix="1">
      <alignment horizontal="center" vertical="center" wrapText="1"/>
      <protection/>
    </xf>
    <xf numFmtId="0" fontId="16" fillId="36" borderId="14" xfId="38" applyFont="1" applyFill="1" applyBorder="1" applyAlignment="1" quotePrefix="1">
      <alignment horizontal="center" vertical="center" wrapText="1"/>
      <protection/>
    </xf>
    <xf numFmtId="0" fontId="16" fillId="36" borderId="26" xfId="38" applyFont="1" applyFill="1" applyBorder="1" applyAlignment="1" quotePrefix="1">
      <alignment horizontal="center" vertical="center" wrapText="1"/>
      <protection/>
    </xf>
    <xf numFmtId="0" fontId="16" fillId="36" borderId="27" xfId="38" applyFont="1" applyFill="1" applyBorder="1" applyAlignment="1" quotePrefix="1">
      <alignment horizontal="center" vertical="center" wrapText="1"/>
      <protection/>
    </xf>
    <xf numFmtId="0" fontId="21" fillId="36" borderId="12" xfId="0" applyFont="1" applyFill="1" applyBorder="1" applyAlignment="1">
      <alignment horizontal="left" vertical="center" wrapText="1"/>
    </xf>
    <xf numFmtId="0" fontId="17" fillId="36" borderId="36" xfId="38" applyFont="1" applyFill="1" applyBorder="1" applyAlignment="1" quotePrefix="1">
      <alignment horizontal="center" vertical="center" wrapText="1"/>
      <protection/>
    </xf>
    <xf numFmtId="0" fontId="17" fillId="36" borderId="62" xfId="38" applyFont="1" applyFill="1" applyBorder="1" applyAlignment="1" quotePrefix="1">
      <alignment horizontal="center" vertical="center" wrapText="1"/>
      <protection/>
    </xf>
    <xf numFmtId="0" fontId="17" fillId="36" borderId="41" xfId="38" applyFont="1" applyFill="1" applyBorder="1" applyAlignment="1" quotePrefix="1">
      <alignment horizontal="center" vertical="center" wrapText="1"/>
      <protection/>
    </xf>
    <xf numFmtId="0" fontId="21" fillId="36" borderId="31" xfId="0" applyFont="1" applyFill="1" applyBorder="1" applyAlignment="1">
      <alignment horizontal="left" vertical="center" wrapText="1"/>
    </xf>
    <xf numFmtId="0" fontId="17" fillId="36" borderId="29" xfId="38" applyFont="1" applyFill="1" applyBorder="1" applyAlignment="1" quotePrefix="1">
      <alignment horizontal="center" vertical="center" wrapText="1"/>
      <protection/>
    </xf>
    <xf numFmtId="0" fontId="17" fillId="36" borderId="45" xfId="38" applyFont="1" applyFill="1" applyBorder="1" applyAlignment="1" quotePrefix="1">
      <alignment horizontal="center" vertical="center" wrapText="1"/>
      <protection/>
    </xf>
    <xf numFmtId="0" fontId="17" fillId="36" borderId="48" xfId="38" applyFont="1" applyFill="1" applyBorder="1" applyAlignment="1" quotePrefix="1">
      <alignment horizontal="center" vertical="center" wrapText="1"/>
      <protection/>
    </xf>
    <xf numFmtId="0" fontId="17" fillId="36" borderId="46" xfId="38" applyFont="1" applyFill="1" applyBorder="1" applyAlignment="1" quotePrefix="1">
      <alignment horizontal="center" vertical="center" wrapText="1"/>
      <protection/>
    </xf>
    <xf numFmtId="0" fontId="22" fillId="36" borderId="20" xfId="0" applyFont="1" applyFill="1" applyBorder="1" applyAlignment="1">
      <alignment horizontal="center" vertical="center"/>
    </xf>
    <xf numFmtId="0" fontId="22" fillId="36" borderId="21" xfId="0" applyFont="1" applyFill="1" applyBorder="1" applyAlignment="1">
      <alignment horizontal="center" vertical="center"/>
    </xf>
    <xf numFmtId="0" fontId="17" fillId="36" borderId="24" xfId="42" applyFont="1" applyFill="1" applyBorder="1" applyAlignment="1" quotePrefix="1">
      <alignment horizontal="center" vertical="center" wrapText="1"/>
      <protection/>
    </xf>
    <xf numFmtId="0" fontId="17" fillId="36" borderId="40" xfId="42" applyFont="1" applyFill="1" applyBorder="1" applyAlignment="1" quotePrefix="1">
      <alignment horizontal="center" vertical="center" wrapText="1"/>
      <protection/>
    </xf>
    <xf numFmtId="0" fontId="22" fillId="36" borderId="3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16" fillId="36" borderId="20" xfId="38" applyFont="1" applyFill="1" applyBorder="1" applyAlignment="1">
      <alignment horizontal="center" vertical="center" wrapText="1"/>
      <protection/>
    </xf>
    <xf numFmtId="0" fontId="16" fillId="36" borderId="21" xfId="38" applyFont="1" applyFill="1" applyBorder="1" applyAlignment="1">
      <alignment horizontal="center" vertical="center" wrapText="1"/>
      <protection/>
    </xf>
    <xf numFmtId="0" fontId="22" fillId="36" borderId="50" xfId="0" applyFont="1" applyFill="1" applyBorder="1" applyAlignment="1">
      <alignment horizontal="center" vertical="center"/>
    </xf>
    <xf numFmtId="0" fontId="22" fillId="36" borderId="39" xfId="0" applyFont="1" applyFill="1" applyBorder="1" applyAlignment="1">
      <alignment horizontal="center" vertical="center"/>
    </xf>
    <xf numFmtId="0" fontId="17" fillId="36" borderId="51" xfId="42" applyFont="1" applyFill="1" applyBorder="1" applyAlignment="1" quotePrefix="1">
      <alignment horizontal="center" vertical="center" wrapText="1"/>
      <protection/>
    </xf>
    <xf numFmtId="0" fontId="22" fillId="36" borderId="52" xfId="0" applyFont="1" applyFill="1" applyBorder="1" applyAlignment="1">
      <alignment horizontal="center" vertical="center"/>
    </xf>
    <xf numFmtId="0" fontId="16" fillId="36" borderId="50" xfId="38" applyFont="1" applyFill="1" applyBorder="1" applyAlignment="1">
      <alignment horizontal="center" vertical="center" wrapText="1"/>
      <protection/>
    </xf>
    <xf numFmtId="0" fontId="16" fillId="36" borderId="39" xfId="38" applyFont="1" applyFill="1" applyBorder="1" applyAlignment="1">
      <alignment horizontal="center" vertical="center" wrapText="1"/>
      <protection/>
    </xf>
    <xf numFmtId="0" fontId="22" fillId="36" borderId="22" xfId="0" applyFont="1" applyFill="1" applyBorder="1" applyAlignment="1">
      <alignment horizontal="center" vertical="center"/>
    </xf>
    <xf numFmtId="0" fontId="16" fillId="36" borderId="16" xfId="38" applyFont="1" applyFill="1" applyBorder="1" applyAlignment="1">
      <alignment horizontal="center" vertical="center" wrapText="1"/>
      <protection/>
    </xf>
    <xf numFmtId="0" fontId="16" fillId="36" borderId="17" xfId="38" applyFont="1" applyFill="1" applyBorder="1" applyAlignment="1">
      <alignment horizontal="center" vertical="center" wrapText="1"/>
      <protection/>
    </xf>
    <xf numFmtId="0" fontId="16" fillId="36" borderId="12" xfId="38" applyFont="1" applyFill="1" applyBorder="1" applyAlignment="1" quotePrefix="1">
      <alignment horizontal="center" vertical="center" wrapText="1"/>
      <protection/>
    </xf>
    <xf numFmtId="0" fontId="16" fillId="36" borderId="11" xfId="38" applyFont="1" applyFill="1" applyBorder="1" applyAlignment="1" quotePrefix="1">
      <alignment horizontal="center" vertical="center" wrapText="1"/>
      <protection/>
    </xf>
    <xf numFmtId="0" fontId="20" fillId="36" borderId="61" xfId="0" applyFont="1" applyFill="1" applyBorder="1" applyAlignment="1">
      <alignment horizontal="left" vertical="center" wrapText="1"/>
    </xf>
    <xf numFmtId="0" fontId="16" fillId="36" borderId="43" xfId="38" applyFont="1" applyFill="1" applyBorder="1" applyAlignment="1">
      <alignment horizontal="center" vertical="center" wrapText="1"/>
      <protection/>
    </xf>
    <xf numFmtId="0" fontId="16" fillId="36" borderId="44" xfId="38" applyFont="1" applyFill="1" applyBorder="1" applyAlignment="1" quotePrefix="1">
      <alignment horizontal="center" vertical="center" wrapText="1"/>
      <protection/>
    </xf>
    <xf numFmtId="0" fontId="16" fillId="36" borderId="11" xfId="38" applyFont="1" applyFill="1" applyBorder="1" applyAlignment="1">
      <alignment horizontal="center" vertical="center" wrapText="1"/>
      <protection/>
    </xf>
    <xf numFmtId="0" fontId="17" fillId="36" borderId="49" xfId="38" applyFont="1" applyFill="1" applyBorder="1" applyAlignment="1" quotePrefix="1">
      <alignment horizontal="center" vertical="center" wrapText="1"/>
      <protection/>
    </xf>
    <xf numFmtId="0" fontId="16" fillId="36" borderId="32" xfId="38" applyFont="1" applyFill="1" applyBorder="1" applyAlignment="1">
      <alignment horizontal="center" vertical="center" wrapText="1"/>
      <protection/>
    </xf>
    <xf numFmtId="0" fontId="16" fillId="36" borderId="40" xfId="38" applyFont="1" applyFill="1" applyBorder="1" applyAlignment="1">
      <alignment horizontal="center" vertical="center" wrapText="1"/>
      <protection/>
    </xf>
    <xf numFmtId="0" fontId="16" fillId="36" borderId="18" xfId="38" applyFont="1" applyFill="1" applyBorder="1" applyAlignment="1">
      <alignment horizontal="center" vertical="center" wrapText="1"/>
      <protection/>
    </xf>
    <xf numFmtId="0" fontId="16" fillId="36" borderId="16" xfId="38" applyFont="1" applyFill="1" applyBorder="1" applyAlignment="1">
      <alignment vertical="center" wrapText="1"/>
      <protection/>
    </xf>
    <xf numFmtId="0" fontId="16" fillId="36" borderId="18" xfId="38" applyFont="1" applyFill="1" applyBorder="1" applyAlignment="1">
      <alignment vertical="center" wrapText="1"/>
      <protection/>
    </xf>
    <xf numFmtId="0" fontId="16" fillId="36" borderId="13" xfId="35" applyFont="1" applyFill="1" applyBorder="1" applyAlignment="1" quotePrefix="1">
      <alignment horizontal="center" vertical="center" textRotation="255" wrapText="1"/>
      <protection/>
    </xf>
    <xf numFmtId="0" fontId="16" fillId="36" borderId="27" xfId="35" applyFont="1" applyFill="1" applyBorder="1" applyAlignment="1" quotePrefix="1">
      <alignment horizontal="center" vertical="center" textRotation="255" wrapText="1"/>
      <protection/>
    </xf>
    <xf numFmtId="0" fontId="16" fillId="36" borderId="44" xfId="35" applyFont="1" applyFill="1" applyBorder="1" applyAlignment="1" quotePrefix="1">
      <alignment horizontal="center" vertical="center" textRotation="255" wrapText="1"/>
      <protection/>
    </xf>
    <xf numFmtId="0" fontId="16" fillId="36" borderId="52" xfId="35" applyFont="1" applyFill="1" applyBorder="1" applyAlignment="1" quotePrefix="1">
      <alignment horizontal="center" vertical="center" textRotation="255" wrapText="1"/>
      <protection/>
    </xf>
    <xf numFmtId="0" fontId="16" fillId="36" borderId="54" xfId="35" applyFont="1" applyFill="1" applyBorder="1" applyAlignment="1" quotePrefix="1">
      <alignment horizontal="center" vertical="center" textRotation="255" wrapText="1"/>
      <protection/>
    </xf>
    <xf numFmtId="0" fontId="16" fillId="36" borderId="0" xfId="35" applyFont="1" applyFill="1" applyBorder="1" applyAlignment="1" quotePrefix="1">
      <alignment horizontal="center" vertical="center" textRotation="255" wrapText="1"/>
      <protection/>
    </xf>
    <xf numFmtId="0" fontId="16" fillId="36" borderId="50" xfId="35" applyFont="1" applyFill="1" applyBorder="1" applyAlignment="1" quotePrefix="1">
      <alignment horizontal="center" vertical="center" textRotation="255" wrapText="1"/>
      <protection/>
    </xf>
    <xf numFmtId="0" fontId="16" fillId="36" borderId="30" xfId="38" applyFont="1" applyFill="1" applyBorder="1" applyAlignment="1">
      <alignment vertical="center" wrapText="1"/>
      <protection/>
    </xf>
    <xf numFmtId="0" fontId="16" fillId="36" borderId="39" xfId="38" applyFont="1" applyFill="1" applyBorder="1" applyAlignment="1">
      <alignment vertical="center" wrapText="1"/>
      <protection/>
    </xf>
    <xf numFmtId="0" fontId="16" fillId="36" borderId="54" xfId="38" applyFont="1" applyFill="1" applyBorder="1" applyAlignment="1">
      <alignment vertical="center" wrapText="1"/>
      <protection/>
    </xf>
    <xf numFmtId="0" fontId="17" fillId="36" borderId="13" xfId="38" applyFont="1" applyFill="1" applyBorder="1" applyAlignment="1" quotePrefix="1">
      <alignment vertical="center" wrapText="1"/>
      <protection/>
    </xf>
    <xf numFmtId="0" fontId="17" fillId="36" borderId="14" xfId="38" applyFont="1" applyFill="1" applyBorder="1" applyAlignment="1" quotePrefix="1">
      <alignment vertical="center" wrapText="1"/>
      <protection/>
    </xf>
    <xf numFmtId="0" fontId="16" fillId="36" borderId="15" xfId="38" applyFont="1" applyFill="1" applyBorder="1" applyAlignment="1" quotePrefix="1">
      <alignment vertical="center" wrapText="1"/>
      <protection/>
    </xf>
    <xf numFmtId="0" fontId="17" fillId="36" borderId="27" xfId="38" applyFont="1" applyFill="1" applyBorder="1" applyAlignment="1" quotePrefix="1">
      <alignment vertical="center" wrapText="1"/>
      <protection/>
    </xf>
    <xf numFmtId="0" fontId="16" fillId="36" borderId="29" xfId="38" applyFont="1" applyFill="1" applyBorder="1" applyAlignment="1" quotePrefix="1">
      <alignment vertical="center" wrapText="1"/>
      <protection/>
    </xf>
    <xf numFmtId="0" fontId="16" fillId="36" borderId="28" xfId="38" applyFont="1" applyFill="1" applyBorder="1" applyAlignment="1" quotePrefix="1">
      <alignment vertical="center" wrapText="1"/>
      <protection/>
    </xf>
    <xf numFmtId="0" fontId="16" fillId="36" borderId="34" xfId="38" applyFont="1" applyFill="1" applyBorder="1" applyAlignment="1" quotePrefix="1">
      <alignment vertical="center" wrapText="1"/>
      <protection/>
    </xf>
    <xf numFmtId="0" fontId="19" fillId="36" borderId="17" xfId="42" applyFont="1" applyFill="1" applyBorder="1" applyAlignment="1">
      <alignment vertical="center" wrapText="1"/>
      <protection/>
    </xf>
    <xf numFmtId="0" fontId="16" fillId="36" borderId="0" xfId="38" applyFont="1" applyFill="1" applyBorder="1" applyAlignment="1" quotePrefix="1">
      <alignment horizontal="center" vertical="center" wrapText="1"/>
      <protection/>
    </xf>
    <xf numFmtId="0" fontId="16" fillId="36" borderId="52" xfId="38" applyFont="1" applyFill="1" applyBorder="1" applyAlignment="1" quotePrefix="1">
      <alignment horizontal="center" vertical="center" wrapText="1"/>
      <protection/>
    </xf>
    <xf numFmtId="0" fontId="16" fillId="36" borderId="30" xfId="38" applyFont="1" applyFill="1" applyBorder="1" applyAlignment="1" quotePrefix="1">
      <alignment horizontal="center" vertical="center" wrapText="1"/>
      <protection/>
    </xf>
    <xf numFmtId="0" fontId="16" fillId="36" borderId="50" xfId="38" applyFont="1" applyFill="1" applyBorder="1" applyAlignment="1" quotePrefix="1">
      <alignment horizontal="center" vertical="center" wrapText="1"/>
      <protection/>
    </xf>
    <xf numFmtId="0" fontId="16" fillId="36" borderId="54" xfId="38" applyFont="1" applyFill="1" applyBorder="1" applyAlignment="1" quotePrefix="1">
      <alignment horizontal="center" vertical="center" wrapText="1"/>
      <protection/>
    </xf>
    <xf numFmtId="0" fontId="22" fillId="36" borderId="47" xfId="42" applyFont="1" applyFill="1" applyBorder="1" applyAlignment="1" quotePrefix="1">
      <alignment horizontal="center" vertical="center" wrapText="1"/>
      <protection/>
    </xf>
    <xf numFmtId="0" fontId="22" fillId="36" borderId="22" xfId="42" applyFont="1" applyFill="1" applyBorder="1" applyAlignment="1" quotePrefix="1">
      <alignment horizontal="center" vertical="center" wrapText="1"/>
      <protection/>
    </xf>
    <xf numFmtId="0" fontId="16" fillId="36" borderId="12" xfId="42" applyFont="1" applyFill="1" applyBorder="1" applyAlignment="1" quotePrefix="1">
      <alignment horizontal="center" vertical="center" wrapText="1"/>
      <protection/>
    </xf>
    <xf numFmtId="0" fontId="16" fillId="36" borderId="11" xfId="42" applyFont="1" applyFill="1" applyBorder="1" applyAlignment="1" quotePrefix="1">
      <alignment horizontal="center" vertical="center" wrapText="1"/>
      <protection/>
    </xf>
    <xf numFmtId="0" fontId="16" fillId="36" borderId="33" xfId="42" applyFont="1" applyFill="1" applyBorder="1" applyAlignment="1" quotePrefix="1">
      <alignment horizontal="center" vertical="center" wrapText="1"/>
      <protection/>
    </xf>
    <xf numFmtId="0" fontId="20" fillId="36" borderId="25" xfId="0" applyFont="1" applyFill="1" applyBorder="1" applyAlignment="1">
      <alignment horizontal="left" vertical="center" wrapText="1"/>
    </xf>
    <xf numFmtId="0" fontId="16" fillId="36" borderId="31" xfId="38" applyFont="1" applyFill="1" applyBorder="1" applyAlignment="1" quotePrefix="1">
      <alignment horizontal="center" vertical="center" wrapText="1"/>
      <protection/>
    </xf>
    <xf numFmtId="0" fontId="18" fillId="36" borderId="23" xfId="0" applyFont="1" applyFill="1" applyBorder="1" applyAlignment="1">
      <alignment horizontal="left" vertical="center" wrapText="1"/>
    </xf>
    <xf numFmtId="0" fontId="18" fillId="36" borderId="16" xfId="0" applyFont="1" applyFill="1" applyBorder="1" applyAlignment="1">
      <alignment horizontal="center" vertical="center"/>
    </xf>
    <xf numFmtId="0" fontId="18" fillId="36" borderId="67" xfId="0" applyFont="1" applyFill="1" applyBorder="1" applyAlignment="1">
      <alignment horizontal="center" vertical="center"/>
    </xf>
    <xf numFmtId="0" fontId="18" fillId="36" borderId="22" xfId="0" applyFont="1" applyFill="1" applyBorder="1" applyAlignment="1">
      <alignment horizontal="center" vertical="center"/>
    </xf>
    <xf numFmtId="0" fontId="16" fillId="20" borderId="67" xfId="42" applyFont="1" applyFill="1" applyBorder="1" applyAlignment="1" quotePrefix="1">
      <alignment horizontal="center" vertical="center" wrapText="1"/>
      <protection/>
    </xf>
    <xf numFmtId="0" fontId="18" fillId="36" borderId="2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12" fillId="0" borderId="201" xfId="0" applyFont="1" applyFill="1" applyBorder="1" applyAlignment="1">
      <alignment horizontal="center"/>
    </xf>
    <xf numFmtId="0" fontId="12" fillId="0" borderId="202" xfId="0" applyFont="1" applyFill="1" applyBorder="1" applyAlignment="1">
      <alignment horizontal="center"/>
    </xf>
    <xf numFmtId="0" fontId="12" fillId="0" borderId="203" xfId="0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39" applyFont="1" applyFill="1" applyBorder="1" applyAlignment="1">
      <alignment horizontal="left" vertical="center" wrapText="1"/>
      <protection/>
    </xf>
    <xf numFmtId="0" fontId="63" fillId="0" borderId="0" xfId="0" applyFont="1" applyFill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" fillId="0" borderId="152" xfId="36" applyFont="1" applyFill="1" applyBorder="1" applyAlignment="1">
      <alignment horizontal="center" vertical="center" wrapText="1"/>
      <protection/>
    </xf>
    <xf numFmtId="0" fontId="5" fillId="0" borderId="149" xfId="36" applyFont="1" applyFill="1" applyBorder="1" applyAlignment="1">
      <alignment horizontal="center" vertical="center" wrapText="1"/>
      <protection/>
    </xf>
    <xf numFmtId="0" fontId="5" fillId="0" borderId="104" xfId="36" applyFont="1" applyFill="1" applyBorder="1" applyAlignment="1">
      <alignment horizontal="center" vertical="center" wrapText="1"/>
      <protection/>
    </xf>
    <xf numFmtId="0" fontId="5" fillId="0" borderId="122" xfId="36" applyFont="1" applyFill="1" applyBorder="1" applyAlignment="1">
      <alignment horizontal="center" vertical="center" wrapText="1"/>
      <protection/>
    </xf>
    <xf numFmtId="0" fontId="12" fillId="0" borderId="20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/>
    </xf>
    <xf numFmtId="0" fontId="12" fillId="0" borderId="20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202" xfId="0" applyFont="1" applyFill="1" applyBorder="1" applyAlignment="1">
      <alignment horizontal="center"/>
    </xf>
    <xf numFmtId="0" fontId="82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84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 wrapText="1"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22" fillId="0" borderId="39" xfId="0" applyFont="1" applyFill="1" applyBorder="1" applyAlignment="1">
      <alignment horizontal="center" vertical="center"/>
    </xf>
    <xf numFmtId="0" fontId="17" fillId="0" borderId="51" xfId="42" applyFont="1" applyFill="1" applyBorder="1" applyAlignment="1" quotePrefix="1">
      <alignment horizontal="center" vertical="center" wrapText="1"/>
      <protection/>
    </xf>
    <xf numFmtId="0" fontId="17" fillId="20" borderId="59" xfId="42" applyFont="1" applyFill="1" applyBorder="1" applyAlignment="1" quotePrefix="1">
      <alignment vertical="center" wrapText="1"/>
      <protection/>
    </xf>
    <xf numFmtId="0" fontId="72" fillId="36" borderId="183" xfId="42" applyFont="1" applyFill="1" applyBorder="1" applyAlignment="1" applyProtection="1" quotePrefix="1">
      <alignment horizontal="center" vertical="center" wrapText="1"/>
      <protection locked="0"/>
    </xf>
    <xf numFmtId="0" fontId="72" fillId="36" borderId="62" xfId="42" applyFont="1" applyFill="1" applyBorder="1" applyAlignment="1" applyProtection="1" quotePrefix="1">
      <alignment horizontal="center" vertical="center" wrapText="1"/>
      <protection locked="0"/>
    </xf>
    <xf numFmtId="0" fontId="72" fillId="36" borderId="41" xfId="42" applyFont="1" applyFill="1" applyBorder="1" applyAlignment="1" applyProtection="1" quotePrefix="1">
      <alignment horizontal="center" vertical="center" wrapText="1"/>
      <protection locked="0"/>
    </xf>
    <xf numFmtId="0" fontId="72" fillId="36" borderId="17" xfId="42" applyFont="1" applyFill="1" applyBorder="1" applyAlignment="1" applyProtection="1" quotePrefix="1">
      <alignment horizontal="center" vertical="center" wrapText="1"/>
      <protection locked="0"/>
    </xf>
    <xf numFmtId="0" fontId="75" fillId="36" borderId="63" xfId="42" applyFont="1" applyFill="1" applyBorder="1" applyAlignment="1" applyProtection="1" quotePrefix="1">
      <alignment horizontal="center" vertical="center" wrapText="1"/>
      <protection locked="0"/>
    </xf>
    <xf numFmtId="0" fontId="135" fillId="0" borderId="0" xfId="74" applyFont="1" applyFill="1">
      <alignment/>
      <protection/>
    </xf>
    <xf numFmtId="0" fontId="136" fillId="0" borderId="65" xfId="74" applyFont="1" applyBorder="1" applyAlignment="1">
      <alignment horizontal="center" vertical="center" wrapText="1"/>
      <protection/>
    </xf>
    <xf numFmtId="0" fontId="136" fillId="0" borderId="204" xfId="74" applyFont="1" applyBorder="1" applyAlignment="1">
      <alignment horizontal="center" vertical="center" wrapText="1"/>
      <protection/>
    </xf>
    <xf numFmtId="0" fontId="136" fillId="0" borderId="81" xfId="74" applyFont="1" applyBorder="1" applyAlignment="1">
      <alignment horizontal="center" vertical="center" wrapText="1"/>
      <protection/>
    </xf>
    <xf numFmtId="0" fontId="137" fillId="0" borderId="80" xfId="0" applyFont="1" applyBorder="1" applyAlignment="1">
      <alignment/>
    </xf>
    <xf numFmtId="0" fontId="137" fillId="0" borderId="81" xfId="0" applyFont="1" applyBorder="1" applyAlignment="1">
      <alignment/>
    </xf>
    <xf numFmtId="0" fontId="137" fillId="0" borderId="75" xfId="0" applyFont="1" applyBorder="1" applyAlignment="1">
      <alignment/>
    </xf>
    <xf numFmtId="0" fontId="137" fillId="0" borderId="82" xfId="0" applyFont="1" applyBorder="1" applyAlignment="1">
      <alignment/>
    </xf>
    <xf numFmtId="0" fontId="138" fillId="0" borderId="78" xfId="0" applyFont="1" applyBorder="1" applyAlignment="1">
      <alignment horizontal="center" vertical="center" textRotation="90" wrapText="1"/>
    </xf>
    <xf numFmtId="0" fontId="138" fillId="0" borderId="75" xfId="0" applyFont="1" applyBorder="1" applyAlignment="1">
      <alignment/>
    </xf>
    <xf numFmtId="0" fontId="138" fillId="0" borderId="88" xfId="0" applyFont="1" applyBorder="1" applyAlignment="1">
      <alignment/>
    </xf>
    <xf numFmtId="49" fontId="139" fillId="0" borderId="77" xfId="0" applyNumberFormat="1" applyFont="1" applyFill="1" applyBorder="1" applyAlignment="1">
      <alignment horizontal="left"/>
    </xf>
    <xf numFmtId="49" fontId="139" fillId="0" borderId="75" xfId="0" applyNumberFormat="1" applyFont="1" applyFill="1" applyBorder="1" applyAlignment="1">
      <alignment horizontal="left"/>
    </xf>
    <xf numFmtId="49" fontId="139" fillId="0" borderId="35" xfId="0" applyNumberFormat="1" applyFont="1" applyFill="1" applyBorder="1" applyAlignment="1">
      <alignment horizontal="left"/>
    </xf>
    <xf numFmtId="0" fontId="140" fillId="0" borderId="80" xfId="0" applyFont="1" applyFill="1" applyBorder="1" applyAlignment="1">
      <alignment horizontal="center" vertical="center"/>
    </xf>
    <xf numFmtId="0" fontId="140" fillId="0" borderId="81" xfId="0" applyFont="1" applyFill="1" applyBorder="1" applyAlignment="1">
      <alignment horizontal="center" vertical="center"/>
    </xf>
    <xf numFmtId="0" fontId="140" fillId="0" borderId="75" xfId="0" applyFont="1" applyFill="1" applyBorder="1" applyAlignment="1">
      <alignment horizontal="center" vertical="center"/>
    </xf>
    <xf numFmtId="0" fontId="140" fillId="0" borderId="82" xfId="0" applyFont="1" applyFill="1" applyBorder="1" applyAlignment="1">
      <alignment horizontal="center" vertical="center"/>
    </xf>
    <xf numFmtId="0" fontId="140" fillId="0" borderId="78" xfId="0" applyFont="1" applyFill="1" applyBorder="1" applyAlignment="1">
      <alignment horizontal="center" vertical="center" wrapText="1"/>
    </xf>
    <xf numFmtId="0" fontId="140" fillId="0" borderId="87" xfId="0" applyFont="1" applyFill="1" applyBorder="1" applyAlignment="1">
      <alignment horizontal="center" vertical="center" wrapText="1"/>
    </xf>
    <xf numFmtId="0" fontId="141" fillId="0" borderId="49" xfId="0" applyFont="1" applyFill="1" applyBorder="1" applyAlignment="1">
      <alignment horizontal="center" vertical="center" wrapText="1"/>
    </xf>
    <xf numFmtId="49" fontId="142" fillId="0" borderId="77" xfId="0" applyNumberFormat="1" applyFont="1" applyFill="1" applyBorder="1" applyAlignment="1">
      <alignment horizontal="left"/>
    </xf>
    <xf numFmtId="49" fontId="142" fillId="0" borderId="87" xfId="0" applyNumberFormat="1" applyFont="1" applyFill="1" applyBorder="1" applyAlignment="1">
      <alignment horizontal="left"/>
    </xf>
    <xf numFmtId="49" fontId="142" fillId="0" borderId="35" xfId="0" applyNumberFormat="1" applyFont="1" applyFill="1" applyBorder="1" applyAlignment="1">
      <alignment horizontal="left"/>
    </xf>
    <xf numFmtId="49" fontId="142" fillId="0" borderId="73" xfId="0" applyNumberFormat="1" applyFont="1" applyFill="1" applyBorder="1" applyAlignment="1">
      <alignment horizontal="left"/>
    </xf>
    <xf numFmtId="49" fontId="142" fillId="0" borderId="81" xfId="0" applyNumberFormat="1" applyFont="1" applyFill="1" applyBorder="1" applyAlignment="1">
      <alignment horizontal="left"/>
    </xf>
    <xf numFmtId="0" fontId="143" fillId="0" borderId="78" xfId="0" applyFont="1" applyFill="1" applyBorder="1" applyAlignment="1">
      <alignment horizontal="center" vertical="center" wrapText="1"/>
    </xf>
    <xf numFmtId="0" fontId="143" fillId="0" borderId="75" xfId="0" applyFont="1" applyFill="1" applyBorder="1" applyAlignment="1">
      <alignment horizontal="center" vertical="center" wrapText="1"/>
    </xf>
    <xf numFmtId="0" fontId="0" fillId="0" borderId="77" xfId="74" applyFont="1" applyBorder="1" applyAlignment="1">
      <alignment vertical="center"/>
      <protection/>
    </xf>
    <xf numFmtId="0" fontId="0" fillId="0" borderId="87" xfId="74" applyFont="1" applyBorder="1" applyAlignment="1">
      <alignment vertical="center"/>
      <protection/>
    </xf>
    <xf numFmtId="0" fontId="0" fillId="0" borderId="35" xfId="74" applyFont="1" applyBorder="1" applyAlignment="1">
      <alignment vertical="center"/>
      <protection/>
    </xf>
    <xf numFmtId="0" fontId="0" fillId="0" borderId="78" xfId="74" applyFont="1" applyBorder="1" applyAlignment="1">
      <alignment vertical="center"/>
      <protection/>
    </xf>
    <xf numFmtId="0" fontId="39" fillId="0" borderId="67" xfId="74" applyFont="1" applyFill="1" applyBorder="1" applyAlignment="1">
      <alignment horizontal="left" shrinkToFit="1"/>
      <protection/>
    </xf>
    <xf numFmtId="0" fontId="33" fillId="36" borderId="0" xfId="74" applyFont="1" applyFill="1" applyBorder="1" applyAlignment="1">
      <alignment horizontal="left" wrapText="1"/>
      <protection/>
    </xf>
    <xf numFmtId="0" fontId="0" fillId="36" borderId="0" xfId="74" applyFill="1" applyBorder="1" applyAlignment="1">
      <alignment horizontal="center" vertical="center"/>
      <protection/>
    </xf>
    <xf numFmtId="0" fontId="0" fillId="36" borderId="64" xfId="74" applyFill="1" applyBorder="1" applyAlignment="1">
      <alignment horizontal="center" vertical="center"/>
      <protection/>
    </xf>
    <xf numFmtId="0" fontId="2" fillId="36" borderId="64" xfId="74" applyFont="1" applyFill="1" applyBorder="1" applyAlignment="1">
      <alignment horizontal="center" vertical="center"/>
      <protection/>
    </xf>
    <xf numFmtId="0" fontId="2" fillId="36" borderId="0" xfId="74" applyFont="1" applyFill="1" applyBorder="1" applyAlignment="1">
      <alignment horizontal="center" vertical="center"/>
      <protection/>
    </xf>
    <xf numFmtId="0" fontId="0" fillId="0" borderId="0" xfId="74" applyBorder="1" applyAlignment="1">
      <alignment/>
      <protection/>
    </xf>
    <xf numFmtId="0" fontId="0" fillId="0" borderId="0" xfId="74" applyBorder="1">
      <alignment/>
      <protection/>
    </xf>
    <xf numFmtId="0" fontId="17" fillId="20" borderId="140" xfId="0" applyFont="1" applyFill="1" applyBorder="1" applyAlignment="1">
      <alignment horizontal="right" wrapText="1"/>
    </xf>
    <xf numFmtId="0" fontId="17" fillId="20" borderId="139" xfId="0" applyFont="1" applyFill="1" applyBorder="1" applyAlignment="1">
      <alignment horizontal="right" wrapText="1"/>
    </xf>
    <xf numFmtId="0" fontId="17" fillId="20" borderId="194" xfId="0" applyFont="1" applyFill="1" applyBorder="1" applyAlignment="1">
      <alignment horizontal="right" wrapText="1"/>
    </xf>
    <xf numFmtId="0" fontId="17" fillId="20" borderId="11" xfId="0" applyFont="1" applyFill="1" applyBorder="1" applyAlignment="1">
      <alignment horizontal="right" wrapText="1"/>
    </xf>
    <xf numFmtId="0" fontId="17" fillId="20" borderId="69" xfId="0" applyFont="1" applyFill="1" applyBorder="1" applyAlignment="1">
      <alignment horizontal="right" wrapText="1"/>
    </xf>
    <xf numFmtId="0" fontId="17" fillId="20" borderId="139" xfId="0" applyFont="1" applyFill="1" applyBorder="1" applyAlignment="1">
      <alignment wrapText="1"/>
    </xf>
    <xf numFmtId="0" fontId="17" fillId="20" borderId="54" xfId="38" applyFont="1" applyFill="1" applyBorder="1" applyAlignment="1" quotePrefix="1">
      <alignment horizontal="center" vertical="center" wrapText="1"/>
      <protection/>
    </xf>
    <xf numFmtId="0" fontId="17" fillId="0" borderId="57" xfId="42" applyFont="1" applyFill="1" applyBorder="1" applyAlignment="1" quotePrefix="1">
      <alignment vertical="center" wrapText="1"/>
      <protection/>
    </xf>
    <xf numFmtId="0" fontId="17" fillId="0" borderId="55" xfId="38" applyFont="1" applyFill="1" applyBorder="1" applyAlignment="1">
      <alignment vertical="center" wrapText="1"/>
      <protection/>
    </xf>
    <xf numFmtId="0" fontId="17" fillId="0" borderId="56" xfId="38" applyFont="1" applyFill="1" applyBorder="1" applyAlignment="1">
      <alignment vertical="center" wrapText="1"/>
      <protection/>
    </xf>
    <xf numFmtId="0" fontId="5" fillId="0" borderId="122" xfId="34" applyFont="1" applyFill="1" applyBorder="1" applyAlignment="1">
      <alignment horizontal="center" vertical="center" wrapText="1"/>
      <protection/>
    </xf>
    <xf numFmtId="0" fontId="5" fillId="0" borderId="104" xfId="34" applyFont="1" applyFill="1" applyBorder="1" applyAlignment="1">
      <alignment horizontal="center" vertical="center" wrapText="1"/>
      <protection/>
    </xf>
    <xf numFmtId="0" fontId="5" fillId="0" borderId="205" xfId="34" applyFont="1" applyFill="1" applyBorder="1" applyAlignment="1">
      <alignment horizontal="center" vertical="center" wrapText="1"/>
      <protection/>
    </xf>
    <xf numFmtId="0" fontId="17" fillId="36" borderId="65" xfId="42" applyFont="1" applyFill="1" applyBorder="1" applyAlignment="1" quotePrefix="1">
      <alignment vertical="center" wrapText="1"/>
      <protection/>
    </xf>
    <xf numFmtId="0" fontId="22" fillId="36" borderId="21" xfId="42" applyFont="1" applyFill="1" applyBorder="1" applyAlignment="1" quotePrefix="1">
      <alignment vertical="center" wrapText="1"/>
      <protection/>
    </xf>
    <xf numFmtId="0" fontId="17" fillId="36" borderId="35" xfId="42" applyFont="1" applyFill="1" applyBorder="1" applyAlignment="1" quotePrefix="1">
      <alignment vertical="center" wrapText="1"/>
      <protection/>
    </xf>
    <xf numFmtId="0" fontId="17" fillId="36" borderId="21" xfId="42" applyFont="1" applyFill="1" applyBorder="1" applyAlignment="1" quotePrefix="1">
      <alignment vertical="center" wrapText="1"/>
      <protection/>
    </xf>
    <xf numFmtId="0" fontId="18" fillId="36" borderId="50" xfId="0" applyFont="1" applyFill="1" applyBorder="1" applyAlignment="1">
      <alignment vertical="center" wrapText="1"/>
    </xf>
    <xf numFmtId="0" fontId="18" fillId="36" borderId="39" xfId="0" applyFont="1" applyFill="1" applyBorder="1" applyAlignment="1">
      <alignment vertical="center" wrapText="1"/>
    </xf>
    <xf numFmtId="0" fontId="18" fillId="36" borderId="40" xfId="0" applyFont="1" applyFill="1" applyBorder="1" applyAlignment="1">
      <alignment vertical="center" wrapText="1"/>
    </xf>
    <xf numFmtId="0" fontId="17" fillId="36" borderId="47" xfId="42" applyFont="1" applyFill="1" applyBorder="1" applyAlignment="1" quotePrefix="1">
      <alignment vertical="center" wrapText="1"/>
      <protection/>
    </xf>
    <xf numFmtId="0" fontId="17" fillId="36" borderId="17" xfId="42" applyFont="1" applyFill="1" applyBorder="1" applyAlignment="1" quotePrefix="1">
      <alignment vertical="center" wrapText="1"/>
      <protection/>
    </xf>
    <xf numFmtId="0" fontId="17" fillId="36" borderId="22" xfId="42" applyFont="1" applyFill="1" applyBorder="1" applyAlignment="1" quotePrefix="1">
      <alignment vertical="center" wrapText="1"/>
      <protection/>
    </xf>
    <xf numFmtId="0" fontId="18" fillId="36" borderId="19" xfId="0" applyFont="1" applyFill="1" applyBorder="1" applyAlignment="1">
      <alignment vertical="center" wrapText="1"/>
    </xf>
    <xf numFmtId="0" fontId="18" fillId="36" borderId="42" xfId="0" applyFont="1" applyFill="1" applyBorder="1" applyAlignment="1">
      <alignment vertical="center" wrapText="1"/>
    </xf>
    <xf numFmtId="0" fontId="18" fillId="36" borderId="43" xfId="0" applyFont="1" applyFill="1" applyBorder="1" applyAlignment="1">
      <alignment vertical="center" wrapText="1"/>
    </xf>
    <xf numFmtId="0" fontId="17" fillId="36" borderId="66" xfId="40" applyFont="1" applyFill="1" applyBorder="1" applyAlignment="1">
      <alignment vertical="center" wrapText="1"/>
      <protection/>
    </xf>
    <xf numFmtId="0" fontId="17" fillId="36" borderId="44" xfId="38" applyFont="1" applyFill="1" applyBorder="1" applyAlignment="1" quotePrefix="1">
      <alignment vertical="center" wrapText="1"/>
      <protection/>
    </xf>
    <xf numFmtId="0" fontId="17" fillId="36" borderId="29" xfId="42" applyFont="1" applyFill="1" applyBorder="1" applyAlignment="1" quotePrefix="1">
      <alignment vertical="center" wrapText="1"/>
      <protection/>
    </xf>
    <xf numFmtId="0" fontId="17" fillId="36" borderId="34" xfId="42" applyFont="1" applyFill="1" applyBorder="1" applyAlignment="1" quotePrefix="1">
      <alignment vertical="center" wrapText="1"/>
      <protection/>
    </xf>
    <xf numFmtId="0" fontId="17" fillId="36" borderId="45" xfId="42" applyFont="1" applyFill="1" applyBorder="1" applyAlignment="1" quotePrefix="1">
      <alignment vertical="center" wrapText="1"/>
      <protection/>
    </xf>
    <xf numFmtId="0" fontId="18" fillId="36" borderId="29" xfId="0" applyFont="1" applyFill="1" applyBorder="1" applyAlignment="1">
      <alignment vertical="center" wrapText="1"/>
    </xf>
    <xf numFmtId="0" fontId="18" fillId="36" borderId="28" xfId="0" applyFont="1" applyFill="1" applyBorder="1" applyAlignment="1">
      <alignment vertical="center" wrapText="1"/>
    </xf>
    <xf numFmtId="0" fontId="18" fillId="36" borderId="34" xfId="0" applyFont="1" applyFill="1" applyBorder="1" applyAlignment="1">
      <alignment vertical="center" wrapText="1"/>
    </xf>
    <xf numFmtId="0" fontId="17" fillId="36" borderId="16" xfId="42" applyFont="1" applyFill="1" applyBorder="1" applyAlignment="1" quotePrefix="1">
      <alignment vertical="center" wrapText="1"/>
      <protection/>
    </xf>
    <xf numFmtId="0" fontId="16" fillId="36" borderId="18" xfId="42" applyFont="1" applyFill="1" applyBorder="1" applyAlignment="1" quotePrefix="1">
      <alignment vertical="center" wrapText="1"/>
      <protection/>
    </xf>
    <xf numFmtId="0" fontId="17" fillId="36" borderId="23" xfId="42" applyFont="1" applyFill="1" applyBorder="1" applyAlignment="1" quotePrefix="1">
      <alignment vertical="center" wrapText="1"/>
      <protection/>
    </xf>
    <xf numFmtId="0" fontId="17" fillId="36" borderId="10" xfId="42" applyFont="1" applyFill="1" applyBorder="1" applyAlignment="1" quotePrefix="1">
      <alignment vertical="center" wrapText="1"/>
      <protection/>
    </xf>
    <xf numFmtId="0" fontId="17" fillId="36" borderId="60" xfId="42" applyFont="1" applyFill="1" applyBorder="1" applyAlignment="1" quotePrefix="1">
      <alignment vertical="center" wrapText="1"/>
      <protection/>
    </xf>
    <xf numFmtId="0" fontId="16" fillId="36" borderId="32" xfId="42" applyFont="1" applyFill="1" applyBorder="1" applyAlignment="1" quotePrefix="1">
      <alignment vertical="center" wrapText="1"/>
      <protection/>
    </xf>
    <xf numFmtId="0" fontId="17" fillId="36" borderId="89" xfId="42" applyFont="1" applyFill="1" applyBorder="1" applyAlignment="1" quotePrefix="1">
      <alignment vertical="center" wrapText="1"/>
      <protection/>
    </xf>
    <xf numFmtId="0" fontId="16" fillId="36" borderId="36" xfId="42" applyFont="1" applyFill="1" applyBorder="1" applyAlignment="1" quotePrefix="1">
      <alignment vertical="center" wrapText="1"/>
      <protection/>
    </xf>
    <xf numFmtId="0" fontId="17" fillId="36" borderId="50" xfId="38" applyFont="1" applyFill="1" applyBorder="1" applyAlignment="1" quotePrefix="1">
      <alignment vertical="center" wrapText="1"/>
      <protection/>
    </xf>
    <xf numFmtId="0" fontId="17" fillId="36" borderId="52" xfId="38" applyFont="1" applyFill="1" applyBorder="1" applyAlignment="1" quotePrefix="1">
      <alignment vertical="center" wrapText="1"/>
      <protection/>
    </xf>
    <xf numFmtId="0" fontId="17" fillId="36" borderId="0" xfId="38" applyFont="1" applyFill="1" applyBorder="1" applyAlignment="1" quotePrefix="1">
      <alignment vertical="center" wrapText="1"/>
      <protection/>
    </xf>
    <xf numFmtId="0" fontId="17" fillId="36" borderId="16" xfId="38" applyFont="1" applyFill="1" applyBorder="1" applyAlignment="1" quotePrefix="1">
      <alignment vertical="center" wrapText="1"/>
      <protection/>
    </xf>
    <xf numFmtId="0" fontId="17" fillId="36" borderId="17" xfId="38" applyFont="1" applyFill="1" applyBorder="1" applyAlignment="1" quotePrefix="1">
      <alignment vertical="center" wrapText="1"/>
      <protection/>
    </xf>
    <xf numFmtId="0" fontId="17" fillId="36" borderId="18" xfId="38" applyFont="1" applyFill="1" applyBorder="1" applyAlignment="1" quotePrefix="1">
      <alignment vertical="center" wrapText="1"/>
      <protection/>
    </xf>
    <xf numFmtId="0" fontId="18" fillId="36" borderId="13" xfId="0" applyFont="1" applyFill="1" applyBorder="1" applyAlignment="1">
      <alignment vertical="center" wrapText="1"/>
    </xf>
    <xf numFmtId="0" fontId="18" fillId="36" borderId="14" xfId="0" applyFont="1" applyFill="1" applyBorder="1" applyAlignment="1">
      <alignment vertical="center" wrapText="1"/>
    </xf>
    <xf numFmtId="0" fontId="18" fillId="36" borderId="15" xfId="0" applyFont="1" applyFill="1" applyBorder="1" applyAlignment="1">
      <alignment vertical="center" wrapText="1"/>
    </xf>
    <xf numFmtId="0" fontId="17" fillId="36" borderId="70" xfId="42" applyFont="1" applyFill="1" applyBorder="1" applyAlignment="1" quotePrefix="1">
      <alignment vertical="center" wrapText="1"/>
      <protection/>
    </xf>
    <xf numFmtId="0" fontId="16" fillId="36" borderId="25" xfId="42" applyFont="1" applyFill="1" applyBorder="1" applyAlignment="1" quotePrefix="1">
      <alignment vertical="center" wrapText="1"/>
      <protection/>
    </xf>
    <xf numFmtId="0" fontId="5" fillId="0" borderId="104" xfId="42" applyFont="1" applyFill="1" applyBorder="1" applyAlignment="1">
      <alignment horizontal="center" vertical="center" wrapText="1"/>
      <protection/>
    </xf>
    <xf numFmtId="0" fontId="5" fillId="0" borderId="122" xfId="42" applyFont="1" applyFill="1" applyBorder="1" applyAlignment="1">
      <alignment horizontal="center" vertical="center" wrapText="1"/>
      <protection/>
    </xf>
    <xf numFmtId="0" fontId="12" fillId="0" borderId="206" xfId="0" applyFont="1" applyFill="1" applyBorder="1" applyAlignment="1">
      <alignment horizontal="left" vertical="center"/>
    </xf>
    <xf numFmtId="0" fontId="12" fillId="0" borderId="206" xfId="42" applyFont="1" applyFill="1" applyBorder="1" applyAlignment="1">
      <alignment horizontal="center" vertical="center" wrapText="1"/>
      <protection/>
    </xf>
    <xf numFmtId="0" fontId="12" fillId="0" borderId="207" xfId="42" applyFont="1" applyFill="1" applyBorder="1" applyAlignment="1">
      <alignment horizontal="center" vertical="center" wrapText="1"/>
      <protection/>
    </xf>
    <xf numFmtId="0" fontId="5" fillId="0" borderId="208" xfId="42" applyFont="1" applyFill="1" applyBorder="1" applyAlignment="1">
      <alignment horizontal="center" vertical="center" wrapText="1"/>
      <protection/>
    </xf>
    <xf numFmtId="0" fontId="12" fillId="0" borderId="154" xfId="42" applyFont="1" applyFill="1" applyBorder="1" applyAlignment="1">
      <alignment horizontal="center" vertical="center" wrapText="1"/>
      <protection/>
    </xf>
    <xf numFmtId="0" fontId="12" fillId="0" borderId="209" xfId="0" applyFont="1" applyFill="1" applyBorder="1" applyAlignment="1">
      <alignment horizontal="left" vertical="center"/>
    </xf>
    <xf numFmtId="0" fontId="5" fillId="0" borderId="210" xfId="0" applyFont="1" applyFill="1" applyBorder="1" applyAlignment="1">
      <alignment horizontal="center"/>
    </xf>
    <xf numFmtId="0" fontId="12" fillId="0" borderId="209" xfId="0" applyFont="1" applyFill="1" applyBorder="1" applyAlignment="1">
      <alignment horizontal="center"/>
    </xf>
    <xf numFmtId="0" fontId="12" fillId="0" borderId="210" xfId="0" applyFont="1" applyFill="1" applyBorder="1" applyAlignment="1">
      <alignment horizontal="center"/>
    </xf>
    <xf numFmtId="0" fontId="12" fillId="0" borderId="211" xfId="0" applyFont="1" applyFill="1" applyBorder="1" applyAlignment="1">
      <alignment horizontal="left" vertical="center"/>
    </xf>
    <xf numFmtId="0" fontId="12" fillId="0" borderId="211" xfId="0" applyFont="1" applyFill="1" applyBorder="1" applyAlignment="1">
      <alignment horizontal="center"/>
    </xf>
    <xf numFmtId="0" fontId="12" fillId="0" borderId="212" xfId="0" applyFont="1" applyFill="1" applyBorder="1" applyAlignment="1">
      <alignment horizontal="center"/>
    </xf>
    <xf numFmtId="0" fontId="5" fillId="0" borderId="213" xfId="0" applyFont="1" applyFill="1" applyBorder="1" applyAlignment="1">
      <alignment horizontal="center"/>
    </xf>
    <xf numFmtId="0" fontId="12" fillId="0" borderId="207" xfId="0" applyFont="1" applyFill="1" applyBorder="1" applyAlignment="1">
      <alignment horizontal="left" vertical="center" wrapText="1"/>
    </xf>
    <xf numFmtId="0" fontId="12" fillId="0" borderId="214" xfId="0" applyFont="1" applyFill="1" applyBorder="1" applyAlignment="1">
      <alignment horizontal="center"/>
    </xf>
    <xf numFmtId="0" fontId="12" fillId="0" borderId="213" xfId="0" applyFont="1" applyFill="1" applyBorder="1" applyAlignment="1">
      <alignment horizontal="center"/>
    </xf>
    <xf numFmtId="0" fontId="5" fillId="0" borderId="110" xfId="0" applyFont="1" applyFill="1" applyBorder="1" applyAlignment="1">
      <alignment horizontal="center" vertical="center"/>
    </xf>
    <xf numFmtId="0" fontId="5" fillId="0" borderId="21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04" xfId="46" applyFont="1" applyFill="1" applyBorder="1" applyAlignment="1">
      <alignment horizontal="center" vertical="center" wrapText="1"/>
      <protection/>
    </xf>
    <xf numFmtId="0" fontId="5" fillId="0" borderId="126" xfId="0" applyFont="1" applyFill="1" applyBorder="1" applyAlignment="1">
      <alignment horizontal="center" vertical="center"/>
    </xf>
    <xf numFmtId="0" fontId="5" fillId="0" borderId="216" xfId="0" applyFont="1" applyFill="1" applyBorder="1" applyAlignment="1">
      <alignment vertical="center"/>
    </xf>
    <xf numFmtId="0" fontId="5" fillId="0" borderId="206" xfId="0" applyFont="1" applyFill="1" applyBorder="1" applyAlignment="1">
      <alignment horizontal="center" vertical="center"/>
    </xf>
    <xf numFmtId="0" fontId="5" fillId="0" borderId="207" xfId="0" applyFont="1" applyFill="1" applyBorder="1" applyAlignment="1">
      <alignment horizontal="center" vertical="center"/>
    </xf>
    <xf numFmtId="0" fontId="5" fillId="0" borderId="208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0" fontId="5" fillId="0" borderId="209" xfId="0" applyFont="1" applyFill="1" applyBorder="1" applyAlignment="1">
      <alignment horizontal="center" vertical="center"/>
    </xf>
    <xf numFmtId="0" fontId="5" fillId="0" borderId="202" xfId="0" applyFont="1" applyFill="1" applyBorder="1" applyAlignment="1">
      <alignment horizontal="center" vertical="center"/>
    </xf>
    <xf numFmtId="0" fontId="5" fillId="0" borderId="210" xfId="0" applyFont="1" applyFill="1" applyBorder="1" applyAlignment="1">
      <alignment horizontal="center" vertical="center"/>
    </xf>
    <xf numFmtId="0" fontId="5" fillId="0" borderId="203" xfId="0" applyFont="1" applyFill="1" applyBorder="1" applyAlignment="1">
      <alignment horizontal="center" vertical="center"/>
    </xf>
    <xf numFmtId="0" fontId="5" fillId="0" borderId="211" xfId="0" applyFont="1" applyFill="1" applyBorder="1" applyAlignment="1">
      <alignment horizontal="center" vertical="center"/>
    </xf>
    <xf numFmtId="0" fontId="5" fillId="0" borderId="212" xfId="0" applyFont="1" applyFill="1" applyBorder="1" applyAlignment="1">
      <alignment horizontal="center" vertical="center"/>
    </xf>
    <xf numFmtId="0" fontId="5" fillId="0" borderId="213" xfId="0" applyFont="1" applyFill="1" applyBorder="1" applyAlignment="1">
      <alignment horizontal="center" vertical="center"/>
    </xf>
    <xf numFmtId="0" fontId="5" fillId="0" borderId="214" xfId="0" applyFont="1" applyFill="1" applyBorder="1" applyAlignment="1">
      <alignment horizontal="center" vertical="center"/>
    </xf>
    <xf numFmtId="0" fontId="4" fillId="0" borderId="152" xfId="36" applyFont="1" applyFill="1" applyBorder="1" applyAlignment="1">
      <alignment horizontal="center" vertical="center" wrapText="1"/>
      <protection/>
    </xf>
    <xf numFmtId="0" fontId="4" fillId="0" borderId="149" xfId="36" applyFont="1" applyFill="1" applyBorder="1" applyAlignment="1">
      <alignment horizontal="center" vertical="center" wrapText="1"/>
      <protection/>
    </xf>
    <xf numFmtId="0" fontId="4" fillId="0" borderId="122" xfId="36" applyFont="1" applyFill="1" applyBorder="1" applyAlignment="1">
      <alignment horizontal="center" vertical="center" wrapText="1"/>
      <protection/>
    </xf>
    <xf numFmtId="0" fontId="12" fillId="0" borderId="206" xfId="0" applyFont="1" applyFill="1" applyBorder="1" applyAlignment="1">
      <alignment horizontal="left"/>
    </xf>
    <xf numFmtId="0" fontId="12" fillId="0" borderId="207" xfId="0" applyFont="1" applyFill="1" applyBorder="1" applyAlignment="1">
      <alignment horizontal="left"/>
    </xf>
    <xf numFmtId="0" fontId="12" fillId="0" borderId="206" xfId="0" applyFont="1" applyFill="1" applyBorder="1" applyAlignment="1">
      <alignment horizontal="center"/>
    </xf>
    <xf numFmtId="0" fontId="12" fillId="0" borderId="207" xfId="0" applyFont="1" applyFill="1" applyBorder="1" applyAlignment="1">
      <alignment horizontal="center"/>
    </xf>
    <xf numFmtId="0" fontId="5" fillId="0" borderId="208" xfId="0" applyFont="1" applyFill="1" applyBorder="1" applyAlignment="1">
      <alignment horizontal="center"/>
    </xf>
    <xf numFmtId="0" fontId="12" fillId="0" borderId="154" xfId="0" applyFont="1" applyFill="1" applyBorder="1" applyAlignment="1">
      <alignment horizontal="center"/>
    </xf>
    <xf numFmtId="0" fontId="12" fillId="0" borderId="209" xfId="0" applyFont="1" applyFill="1" applyBorder="1" applyAlignment="1">
      <alignment horizontal="left"/>
    </xf>
    <xf numFmtId="0" fontId="12" fillId="0" borderId="211" xfId="0" applyFont="1" applyFill="1" applyBorder="1" applyAlignment="1">
      <alignment horizontal="left"/>
    </xf>
    <xf numFmtId="0" fontId="12" fillId="0" borderId="212" xfId="0" applyFont="1" applyFill="1" applyBorder="1" applyAlignment="1">
      <alignment horizontal="left"/>
    </xf>
    <xf numFmtId="0" fontId="5" fillId="0" borderId="104" xfId="0" applyFont="1" applyFill="1" applyBorder="1" applyAlignment="1">
      <alignment horizontal="center"/>
    </xf>
    <xf numFmtId="0" fontId="5" fillId="0" borderId="205" xfId="0" applyFont="1" applyFill="1" applyBorder="1" applyAlignment="1">
      <alignment horizontal="center"/>
    </xf>
    <xf numFmtId="0" fontId="5" fillId="0" borderId="122" xfId="0" applyFont="1" applyFill="1" applyBorder="1" applyAlignment="1">
      <alignment horizontal="center"/>
    </xf>
    <xf numFmtId="0" fontId="12" fillId="0" borderId="104" xfId="0" applyFont="1" applyFill="1" applyBorder="1" applyAlignment="1">
      <alignment/>
    </xf>
    <xf numFmtId="0" fontId="12" fillId="0" borderId="205" xfId="0" applyFont="1" applyFill="1" applyBorder="1" applyAlignment="1">
      <alignment/>
    </xf>
    <xf numFmtId="0" fontId="5" fillId="0" borderId="205" xfId="0" applyFont="1" applyFill="1" applyBorder="1" applyAlignment="1">
      <alignment/>
    </xf>
    <xf numFmtId="0" fontId="5" fillId="0" borderId="153" xfId="0" applyFont="1" applyFill="1" applyBorder="1" applyAlignment="1">
      <alignment/>
    </xf>
    <xf numFmtId="0" fontId="5" fillId="0" borderId="106" xfId="0" applyFont="1" applyFill="1" applyBorder="1" applyAlignment="1">
      <alignment horizontal="center"/>
    </xf>
    <xf numFmtId="0" fontId="5" fillId="0" borderId="155" xfId="0" applyFont="1" applyFill="1" applyBorder="1" applyAlignment="1">
      <alignment horizontal="center"/>
    </xf>
    <xf numFmtId="0" fontId="5" fillId="0" borderId="156" xfId="0" applyFont="1" applyFill="1" applyBorder="1" applyAlignment="1">
      <alignment horizontal="center"/>
    </xf>
    <xf numFmtId="0" fontId="12" fillId="0" borderId="107" xfId="0" applyFont="1" applyFill="1" applyBorder="1" applyAlignment="1">
      <alignment horizontal="left"/>
    </xf>
    <xf numFmtId="0" fontId="12" fillId="0" borderId="134" xfId="0" applyFont="1" applyFill="1" applyBorder="1" applyAlignment="1">
      <alignment horizontal="left"/>
    </xf>
    <xf numFmtId="0" fontId="5" fillId="0" borderId="105" xfId="0" applyFont="1" applyFill="1" applyBorder="1" applyAlignment="1">
      <alignment horizontal="center"/>
    </xf>
    <xf numFmtId="0" fontId="5" fillId="0" borderId="111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217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wrapText="1"/>
    </xf>
    <xf numFmtId="0" fontId="5" fillId="0" borderId="122" xfId="46" applyFont="1" applyFill="1" applyBorder="1" applyAlignment="1">
      <alignment horizontal="center" vertical="center" wrapText="1"/>
      <protection/>
    </xf>
    <xf numFmtId="0" fontId="57" fillId="0" borderId="104" xfId="0" applyFont="1" applyFill="1" applyBorder="1" applyAlignment="1">
      <alignment horizontal="center" vertical="center"/>
    </xf>
    <xf numFmtId="0" fontId="57" fillId="0" borderId="122" xfId="0" applyFont="1" applyFill="1" applyBorder="1" applyAlignment="1">
      <alignment horizontal="center" vertical="center"/>
    </xf>
    <xf numFmtId="0" fontId="57" fillId="0" borderId="205" xfId="0" applyFont="1" applyFill="1" applyBorder="1" applyAlignment="1">
      <alignment horizontal="center" vertical="center"/>
    </xf>
    <xf numFmtId="0" fontId="57" fillId="0" borderId="149" xfId="0" applyFont="1" applyFill="1" applyBorder="1" applyAlignment="1">
      <alignment horizontal="center" vertical="center"/>
    </xf>
    <xf numFmtId="0" fontId="57" fillId="0" borderId="150" xfId="0" applyFont="1" applyFill="1" applyBorder="1" applyAlignment="1">
      <alignment horizontal="center" vertical="center"/>
    </xf>
    <xf numFmtId="0" fontId="57" fillId="0" borderId="218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left"/>
    </xf>
    <xf numFmtId="0" fontId="12" fillId="0" borderId="115" xfId="0" applyFont="1" applyFill="1" applyBorder="1" applyAlignment="1">
      <alignment horizontal="left"/>
    </xf>
    <xf numFmtId="0" fontId="12" fillId="0" borderId="124" xfId="0" applyFont="1" applyFill="1" applyBorder="1" applyAlignment="1">
      <alignment horizontal="center"/>
    </xf>
    <xf numFmtId="0" fontId="12" fillId="0" borderId="157" xfId="0" applyFont="1" applyFill="1" applyBorder="1" applyAlignment="1">
      <alignment horizontal="center"/>
    </xf>
    <xf numFmtId="0" fontId="12" fillId="0" borderId="127" xfId="0" applyFont="1" applyFill="1" applyBorder="1" applyAlignment="1">
      <alignment horizontal="left"/>
    </xf>
    <xf numFmtId="0" fontId="12" fillId="0" borderId="131" xfId="0" applyFont="1" applyFill="1" applyBorder="1" applyAlignment="1">
      <alignment horizontal="left"/>
    </xf>
    <xf numFmtId="0" fontId="12" fillId="0" borderId="219" xfId="0" applyFont="1" applyFill="1" applyBorder="1" applyAlignment="1">
      <alignment horizontal="center"/>
    </xf>
    <xf numFmtId="0" fontId="12" fillId="0" borderId="220" xfId="0" applyFont="1" applyFill="1" applyBorder="1" applyAlignment="1">
      <alignment horizontal="center"/>
    </xf>
    <xf numFmtId="0" fontId="5" fillId="0" borderId="110" xfId="0" applyFont="1" applyFill="1" applyBorder="1" applyAlignment="1">
      <alignment horizontal="center"/>
    </xf>
    <xf numFmtId="0" fontId="5" fillId="0" borderId="221" xfId="0" applyFont="1" applyFill="1" applyBorder="1" applyAlignment="1">
      <alignment horizontal="center"/>
    </xf>
    <xf numFmtId="0" fontId="5" fillId="0" borderId="222" xfId="0" applyFont="1" applyFill="1" applyBorder="1" applyAlignment="1">
      <alignment horizontal="center"/>
    </xf>
    <xf numFmtId="0" fontId="5" fillId="0" borderId="223" xfId="0" applyFont="1" applyFill="1" applyBorder="1" applyAlignment="1">
      <alignment horizontal="center"/>
    </xf>
    <xf numFmtId="0" fontId="5" fillId="0" borderId="224" xfId="0" applyFont="1" applyFill="1" applyBorder="1" applyAlignment="1">
      <alignment horizontal="center"/>
    </xf>
    <xf numFmtId="0" fontId="5" fillId="0" borderId="225" xfId="0" applyFont="1" applyFill="1" applyBorder="1" applyAlignment="1">
      <alignment horizontal="center"/>
    </xf>
    <xf numFmtId="0" fontId="12" fillId="0" borderId="12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0" xfId="0" applyFont="1" applyFill="1" applyBorder="1" applyAlignment="1">
      <alignment/>
    </xf>
    <xf numFmtId="0" fontId="5" fillId="0" borderId="1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0" xfId="0" applyFont="1" applyFill="1" applyBorder="1" applyAlignment="1">
      <alignment horizontal="center"/>
    </xf>
    <xf numFmtId="0" fontId="5" fillId="0" borderId="153" xfId="0" applyFont="1" applyFill="1" applyBorder="1" applyAlignment="1">
      <alignment horizontal="center"/>
    </xf>
    <xf numFmtId="0" fontId="5" fillId="0" borderId="111" xfId="0" applyFont="1" applyFill="1" applyBorder="1" applyAlignment="1">
      <alignment horizontal="center"/>
    </xf>
    <xf numFmtId="0" fontId="5" fillId="0" borderId="112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/>
    </xf>
    <xf numFmtId="0" fontId="5" fillId="0" borderId="114" xfId="0" applyFont="1" applyFill="1" applyBorder="1" applyAlignment="1">
      <alignment horizontal="center"/>
    </xf>
    <xf numFmtId="0" fontId="5" fillId="0" borderId="115" xfId="0" applyFont="1" applyFill="1" applyBorder="1" applyAlignment="1">
      <alignment horizontal="center"/>
    </xf>
    <xf numFmtId="0" fontId="5" fillId="0" borderId="209" xfId="0" applyFont="1" applyFill="1" applyBorder="1" applyAlignment="1">
      <alignment horizontal="center"/>
    </xf>
    <xf numFmtId="0" fontId="5" fillId="0" borderId="201" xfId="0" applyFont="1" applyFill="1" applyBorder="1" applyAlignment="1">
      <alignment horizontal="center"/>
    </xf>
    <xf numFmtId="0" fontId="5" fillId="0" borderId="226" xfId="0" applyFont="1" applyFill="1" applyBorder="1" applyAlignment="1">
      <alignment horizontal="center"/>
    </xf>
    <xf numFmtId="0" fontId="5" fillId="0" borderId="203" xfId="0" applyFont="1" applyFill="1" applyBorder="1" applyAlignment="1">
      <alignment horizontal="center"/>
    </xf>
    <xf numFmtId="0" fontId="5" fillId="0" borderId="127" xfId="0" applyFont="1" applyFill="1" applyBorder="1" applyAlignment="1">
      <alignment horizontal="center"/>
    </xf>
    <xf numFmtId="0" fontId="5" fillId="0" borderId="128" xfId="0" applyFont="1" applyFill="1" applyBorder="1" applyAlignment="1">
      <alignment horizontal="center"/>
    </xf>
    <xf numFmtId="0" fontId="5" fillId="0" borderId="129" xfId="0" applyFont="1" applyFill="1" applyBorder="1" applyAlignment="1">
      <alignment horizontal="center"/>
    </xf>
    <xf numFmtId="0" fontId="5" fillId="0" borderId="130" xfId="0" applyFont="1" applyFill="1" applyBorder="1" applyAlignment="1">
      <alignment horizontal="center"/>
    </xf>
    <xf numFmtId="0" fontId="5" fillId="0" borderId="131" xfId="0" applyFont="1" applyFill="1" applyBorder="1" applyAlignment="1">
      <alignment horizontal="center"/>
    </xf>
    <xf numFmtId="0" fontId="5" fillId="0" borderId="211" xfId="0" applyFont="1" applyFill="1" applyBorder="1" applyAlignment="1">
      <alignment horizontal="center"/>
    </xf>
    <xf numFmtId="0" fontId="5" fillId="0" borderId="219" xfId="0" applyFont="1" applyFill="1" applyBorder="1" applyAlignment="1">
      <alignment horizontal="center"/>
    </xf>
    <xf numFmtId="0" fontId="5" fillId="0" borderId="220" xfId="0" applyFont="1" applyFill="1" applyBorder="1" applyAlignment="1">
      <alignment horizontal="center"/>
    </xf>
    <xf numFmtId="0" fontId="5" fillId="0" borderId="107" xfId="0" applyFont="1" applyFill="1" applyBorder="1" applyAlignment="1">
      <alignment horizontal="center"/>
    </xf>
    <xf numFmtId="0" fontId="5" fillId="0" borderId="132" xfId="0" applyFont="1" applyFill="1" applyBorder="1" applyAlignment="1">
      <alignment horizontal="center"/>
    </xf>
    <xf numFmtId="0" fontId="5" fillId="0" borderId="133" xfId="0" applyFont="1" applyFill="1" applyBorder="1" applyAlignment="1">
      <alignment horizontal="center"/>
    </xf>
    <xf numFmtId="0" fontId="5" fillId="0" borderId="108" xfId="0" applyFont="1" applyFill="1" applyBorder="1" applyAlignment="1">
      <alignment horizontal="center"/>
    </xf>
    <xf numFmtId="0" fontId="5" fillId="0" borderId="134" xfId="0" applyFont="1" applyFill="1" applyBorder="1" applyAlignment="1">
      <alignment horizontal="center"/>
    </xf>
    <xf numFmtId="0" fontId="5" fillId="0" borderId="227" xfId="0" applyFont="1" applyFill="1" applyBorder="1" applyAlignment="1">
      <alignment horizontal="center"/>
    </xf>
    <xf numFmtId="0" fontId="82" fillId="0" borderId="126" xfId="0" applyFont="1" applyFill="1" applyBorder="1" applyAlignment="1">
      <alignment vertical="center"/>
    </xf>
    <xf numFmtId="0" fontId="83" fillId="0" borderId="160" xfId="0" applyFont="1" applyFill="1" applyBorder="1" applyAlignment="1">
      <alignment vertical="center"/>
    </xf>
    <xf numFmtId="0" fontId="5" fillId="0" borderId="127" xfId="0" applyFont="1" applyFill="1" applyBorder="1" applyAlignment="1">
      <alignment horizontal="center" vertical="center"/>
    </xf>
    <xf numFmtId="0" fontId="5" fillId="0" borderId="131" xfId="0" applyFont="1" applyFill="1" applyBorder="1" applyAlignment="1">
      <alignment horizontal="center" vertical="center"/>
    </xf>
    <xf numFmtId="0" fontId="5" fillId="0" borderId="130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5" fillId="0" borderId="216" xfId="0" applyFont="1" applyFill="1" applyBorder="1" applyAlignment="1">
      <alignment horizontal="center"/>
    </xf>
    <xf numFmtId="0" fontId="82" fillId="0" borderId="104" xfId="0" applyFont="1" applyFill="1" applyBorder="1" applyAlignment="1">
      <alignment/>
    </xf>
    <xf numFmtId="0" fontId="82" fillId="0" borderId="205" xfId="0" applyFont="1" applyFill="1" applyBorder="1" applyAlignment="1">
      <alignment/>
    </xf>
    <xf numFmtId="0" fontId="83" fillId="0" borderId="205" xfId="0" applyFont="1" applyFill="1" applyBorder="1" applyAlignment="1">
      <alignment/>
    </xf>
    <xf numFmtId="0" fontId="83" fillId="0" borderId="153" xfId="0" applyFont="1" applyFill="1" applyBorder="1" applyAlignment="1">
      <alignment/>
    </xf>
    <xf numFmtId="0" fontId="12" fillId="0" borderId="201" xfId="0" applyFont="1" applyFill="1" applyBorder="1" applyAlignment="1">
      <alignment horizontal="left"/>
    </xf>
    <xf numFmtId="0" fontId="5" fillId="0" borderId="215" xfId="0" applyFont="1" applyFill="1" applyBorder="1" applyAlignment="1">
      <alignment horizontal="center"/>
    </xf>
    <xf numFmtId="0" fontId="10" fillId="20" borderId="13" xfId="35" applyFont="1" applyFill="1" applyBorder="1" applyAlignment="1" quotePrefix="1">
      <alignment horizontal="center" vertical="center" wrapText="1"/>
      <protection/>
    </xf>
    <xf numFmtId="0" fontId="11" fillId="20" borderId="13" xfId="35" applyFont="1" applyFill="1" applyBorder="1" applyAlignment="1" quotePrefix="1">
      <alignment horizontal="center" vertical="center" wrapText="1"/>
      <protection/>
    </xf>
    <xf numFmtId="0" fontId="4" fillId="20" borderId="31" xfId="35" applyFont="1" applyFill="1" applyBorder="1" applyAlignment="1" quotePrefix="1">
      <alignment horizontal="center" vertical="center" wrapText="1"/>
      <protection/>
    </xf>
    <xf numFmtId="0" fontId="17" fillId="20" borderId="33" xfId="0" applyFont="1" applyFill="1" applyBorder="1" applyAlignment="1">
      <alignment horizontal="right" wrapText="1"/>
    </xf>
    <xf numFmtId="0" fontId="19" fillId="20" borderId="25" xfId="42" applyFont="1" applyFill="1" applyBorder="1" applyAlignment="1">
      <alignment vertical="center" wrapText="1"/>
      <protection/>
    </xf>
    <xf numFmtId="0" fontId="65" fillId="20" borderId="36" xfId="0" applyFont="1" applyFill="1" applyBorder="1" applyAlignment="1">
      <alignment horizontal="center" vertical="center" wrapText="1"/>
    </xf>
    <xf numFmtId="0" fontId="65" fillId="20" borderId="62" xfId="0" applyFont="1" applyFill="1" applyBorder="1" applyAlignment="1">
      <alignment horizontal="center" vertical="center" wrapText="1"/>
    </xf>
    <xf numFmtId="0" fontId="65" fillId="20" borderId="53" xfId="0" applyFont="1" applyFill="1" applyBorder="1" applyAlignment="1">
      <alignment horizontal="center" vertical="center" wrapText="1"/>
    </xf>
    <xf numFmtId="0" fontId="22" fillId="20" borderId="62" xfId="0" applyFont="1" applyFill="1" applyBorder="1" applyAlignment="1">
      <alignment horizontal="center" vertical="center"/>
    </xf>
    <xf numFmtId="0" fontId="17" fillId="20" borderId="62" xfId="42" applyFont="1" applyFill="1" applyBorder="1" applyAlignment="1" quotePrefix="1">
      <alignment horizontal="center" vertical="center" wrapText="1"/>
      <protection/>
    </xf>
    <xf numFmtId="0" fontId="15" fillId="20" borderId="62" xfId="0" applyFont="1" applyFill="1" applyBorder="1" applyAlignment="1">
      <alignment horizontal="center" vertical="center"/>
    </xf>
    <xf numFmtId="0" fontId="136" fillId="0" borderId="74" xfId="74" applyFont="1" applyBorder="1" applyAlignment="1">
      <alignment horizontal="center" vertical="center" wrapText="1"/>
      <protection/>
    </xf>
    <xf numFmtId="0" fontId="136" fillId="0" borderId="87" xfId="74" applyFont="1" applyBorder="1" applyAlignment="1">
      <alignment horizontal="center" vertical="center" wrapText="1"/>
      <protection/>
    </xf>
    <xf numFmtId="0" fontId="136" fillId="0" borderId="73" xfId="74" applyFont="1" applyBorder="1" applyAlignment="1">
      <alignment horizontal="center" vertical="center" wrapText="1"/>
      <protection/>
    </xf>
    <xf numFmtId="0" fontId="137" fillId="0" borderId="74" xfId="74" applyFont="1" applyBorder="1">
      <alignment/>
      <protection/>
    </xf>
    <xf numFmtId="0" fontId="137" fillId="0" borderId="75" xfId="74" applyFont="1" applyBorder="1">
      <alignment/>
      <protection/>
    </xf>
    <xf numFmtId="0" fontId="137" fillId="0" borderId="70" xfId="74" applyFont="1" applyBorder="1">
      <alignment/>
      <protection/>
    </xf>
    <xf numFmtId="0" fontId="137" fillId="0" borderId="88" xfId="74" applyFont="1" applyBorder="1">
      <alignment/>
      <protection/>
    </xf>
    <xf numFmtId="0" fontId="137" fillId="0" borderId="80" xfId="74" applyFont="1" applyBorder="1">
      <alignment/>
      <protection/>
    </xf>
    <xf numFmtId="0" fontId="137" fillId="0" borderId="22" xfId="74" applyFont="1" applyBorder="1">
      <alignment/>
      <protection/>
    </xf>
    <xf numFmtId="0" fontId="138" fillId="0" borderId="77" xfId="74" applyFont="1" applyBorder="1" applyAlignment="1">
      <alignment horizontal="center" vertical="center" textRotation="90" wrapText="1"/>
      <protection/>
    </xf>
    <xf numFmtId="0" fontId="138" fillId="0" borderId="80" xfId="74" applyFont="1" applyBorder="1">
      <alignment/>
      <protection/>
    </xf>
    <xf numFmtId="0" fontId="138" fillId="0" borderId="82" xfId="74" applyFont="1" applyBorder="1">
      <alignment/>
      <protection/>
    </xf>
    <xf numFmtId="0" fontId="17" fillId="20" borderId="29" xfId="42" applyFont="1" applyFill="1" applyBorder="1" applyAlignment="1" quotePrefix="1">
      <alignment horizontal="center" vertical="center" wrapText="1"/>
      <protection/>
    </xf>
    <xf numFmtId="0" fontId="17" fillId="20" borderId="46" xfId="42" applyFont="1" applyFill="1" applyBorder="1" applyAlignment="1" quotePrefix="1">
      <alignment horizontal="center" vertical="center" wrapText="1"/>
      <protection/>
    </xf>
    <xf numFmtId="0" fontId="17" fillId="20" borderId="49" xfId="42" applyFont="1" applyFill="1" applyBorder="1" applyAlignment="1" quotePrefix="1">
      <alignment horizontal="center" vertical="center" wrapText="1"/>
      <protection/>
    </xf>
    <xf numFmtId="0" fontId="17" fillId="20" borderId="88" xfId="42" applyFont="1" applyFill="1" applyBorder="1" applyAlignment="1" quotePrefix="1">
      <alignment horizontal="center" vertical="center" wrapText="1"/>
      <protection/>
    </xf>
    <xf numFmtId="0" fontId="22" fillId="20" borderId="16" xfId="42" applyFont="1" applyFill="1" applyBorder="1" applyAlignment="1" quotePrefix="1">
      <alignment vertical="center" wrapText="1"/>
      <protection/>
    </xf>
    <xf numFmtId="0" fontId="22" fillId="20" borderId="23" xfId="42" applyFont="1" applyFill="1" applyBorder="1" applyAlignment="1" quotePrefix="1">
      <alignment vertical="center" wrapText="1"/>
      <protection/>
    </xf>
    <xf numFmtId="0" fontId="72" fillId="36" borderId="29" xfId="38" applyFont="1" applyFill="1" applyBorder="1" applyAlignment="1" applyProtection="1">
      <alignment horizontal="center" vertical="center" wrapText="1"/>
      <protection locked="0"/>
    </xf>
    <xf numFmtId="0" fontId="72" fillId="36" borderId="20" xfId="38" applyFont="1" applyFill="1" applyBorder="1" applyAlignment="1" applyProtection="1">
      <alignment horizontal="center" vertical="center" wrapText="1"/>
      <protection locked="0"/>
    </xf>
    <xf numFmtId="0" fontId="69" fillId="36" borderId="12" xfId="42" applyFont="1" applyFill="1" applyBorder="1" applyAlignment="1" quotePrefix="1">
      <alignment horizontal="left" vertical="center" wrapText="1"/>
      <protection/>
    </xf>
    <xf numFmtId="0" fontId="72" fillId="36" borderId="138" xfId="42" applyFont="1" applyFill="1" applyBorder="1" applyAlignment="1" applyProtection="1" quotePrefix="1">
      <alignment horizontal="center" vertical="center" wrapText="1"/>
      <protection locked="0"/>
    </xf>
    <xf numFmtId="0" fontId="72" fillId="36" borderId="53" xfId="42" applyFont="1" applyFill="1" applyBorder="1" applyAlignment="1" applyProtection="1" quotePrefix="1">
      <alignment horizontal="center" vertical="center" wrapText="1"/>
      <protection locked="0"/>
    </xf>
    <xf numFmtId="0" fontId="72" fillId="36" borderId="63" xfId="42" applyFont="1" applyFill="1" applyBorder="1" applyAlignment="1" applyProtection="1" quotePrefix="1">
      <alignment horizontal="center" vertical="center" wrapText="1"/>
      <protection locked="0"/>
    </xf>
    <xf numFmtId="0" fontId="75" fillId="36" borderId="36" xfId="38" applyFont="1" applyFill="1" applyBorder="1" applyAlignment="1" applyProtection="1" quotePrefix="1">
      <alignment vertical="center" wrapText="1"/>
      <protection locked="0"/>
    </xf>
    <xf numFmtId="0" fontId="75" fillId="36" borderId="41" xfId="38" applyFont="1" applyFill="1" applyBorder="1" applyAlignment="1" applyProtection="1" quotePrefix="1">
      <alignment vertical="center" wrapText="1"/>
      <protection locked="0"/>
    </xf>
    <xf numFmtId="0" fontId="76" fillId="36" borderId="16" xfId="0" applyFont="1" applyFill="1" applyBorder="1" applyAlignment="1" applyProtection="1">
      <alignment horizontal="center" vertical="center" wrapText="1"/>
      <protection locked="0"/>
    </xf>
    <xf numFmtId="0" fontId="76" fillId="36" borderId="17" xfId="0" applyFont="1" applyFill="1" applyBorder="1" applyAlignment="1" applyProtection="1">
      <alignment horizontal="center" vertical="center" wrapText="1"/>
      <protection locked="0"/>
    </xf>
    <xf numFmtId="0" fontId="76" fillId="36" borderId="18" xfId="0" applyFont="1" applyFill="1" applyBorder="1" applyAlignment="1" applyProtection="1">
      <alignment horizontal="center" vertical="center" wrapText="1"/>
      <protection locked="0"/>
    </xf>
    <xf numFmtId="0" fontId="76" fillId="36" borderId="19" xfId="0" applyFont="1" applyFill="1" applyBorder="1" applyAlignment="1" applyProtection="1">
      <alignment horizontal="center" vertical="center" wrapText="1"/>
      <protection locked="0"/>
    </xf>
    <xf numFmtId="0" fontId="76" fillId="36" borderId="42" xfId="0" applyFont="1" applyFill="1" applyBorder="1" applyAlignment="1" applyProtection="1">
      <alignment horizontal="center" vertical="center" wrapText="1"/>
      <protection locked="0"/>
    </xf>
    <xf numFmtId="0" fontId="76" fillId="36" borderId="43" xfId="0" applyFont="1" applyFill="1" applyBorder="1" applyAlignment="1" applyProtection="1">
      <alignment horizontal="center" vertical="center" wrapText="1"/>
      <protection locked="0"/>
    </xf>
    <xf numFmtId="0" fontId="75" fillId="36" borderId="67" xfId="42" applyFont="1" applyFill="1" applyBorder="1" applyAlignment="1" applyProtection="1" quotePrefix="1">
      <alignment horizontal="center" vertical="center" wrapText="1"/>
      <protection locked="0"/>
    </xf>
    <xf numFmtId="0" fontId="76" fillId="36" borderId="20" xfId="0" applyFont="1" applyFill="1" applyBorder="1" applyAlignment="1" applyProtection="1">
      <alignment horizontal="center" vertical="center" wrapText="1"/>
      <protection locked="0"/>
    </xf>
    <xf numFmtId="0" fontId="76" fillId="36" borderId="21" xfId="0" applyFont="1" applyFill="1" applyBorder="1" applyAlignment="1" applyProtection="1">
      <alignment horizontal="center" vertical="center" wrapText="1"/>
      <protection locked="0"/>
    </xf>
    <xf numFmtId="0" fontId="76" fillId="36" borderId="32" xfId="0" applyFont="1" applyFill="1" applyBorder="1" applyAlignment="1" applyProtection="1">
      <alignment horizontal="center" vertical="center" wrapText="1"/>
      <protection locked="0"/>
    </xf>
    <xf numFmtId="0" fontId="76" fillId="36" borderId="55" xfId="0" applyFont="1" applyFill="1" applyBorder="1" applyAlignment="1" applyProtection="1">
      <alignment horizontal="center" vertical="center" wrapText="1"/>
      <protection locked="0"/>
    </xf>
    <xf numFmtId="0" fontId="76" fillId="36" borderId="56" xfId="0" applyFont="1" applyFill="1" applyBorder="1" applyAlignment="1" applyProtection="1">
      <alignment horizontal="center" vertical="center" wrapText="1"/>
      <protection locked="0"/>
    </xf>
    <xf numFmtId="0" fontId="76" fillId="36" borderId="57" xfId="0" applyFont="1" applyFill="1" applyBorder="1" applyAlignment="1" applyProtection="1">
      <alignment horizontal="center" vertical="center" wrapText="1"/>
      <protection locked="0"/>
    </xf>
    <xf numFmtId="0" fontId="72" fillId="36" borderId="41" xfId="38" applyFont="1" applyFill="1" applyBorder="1" applyAlignment="1" applyProtection="1">
      <alignment horizontal="center" vertical="center" wrapText="1"/>
      <protection locked="0"/>
    </xf>
    <xf numFmtId="0" fontId="72" fillId="36" borderId="69" xfId="38" applyFont="1" applyFill="1" applyBorder="1" applyAlignment="1" applyProtection="1">
      <alignment horizontal="center" vertical="center" wrapText="1"/>
      <protection locked="0"/>
    </xf>
    <xf numFmtId="0" fontId="72" fillId="36" borderId="194" xfId="38" applyFont="1" applyFill="1" applyBorder="1" applyAlignment="1" applyProtection="1" quotePrefix="1">
      <alignment horizontal="center" vertical="center" wrapText="1"/>
      <protection locked="0"/>
    </xf>
    <xf numFmtId="0" fontId="72" fillId="36" borderId="140" xfId="38" applyFont="1" applyFill="1" applyBorder="1" applyAlignment="1" applyProtection="1">
      <alignment horizontal="center" vertical="center" wrapText="1"/>
      <protection locked="0"/>
    </xf>
    <xf numFmtId="0" fontId="74" fillId="36" borderId="72" xfId="42" applyFont="1" applyFill="1" applyBorder="1" applyAlignment="1" applyProtection="1">
      <alignment vertical="center" wrapText="1"/>
      <protection locked="0"/>
    </xf>
    <xf numFmtId="0" fontId="75" fillId="36" borderId="48" xfId="38" applyFont="1" applyFill="1" applyBorder="1" applyAlignment="1" applyProtection="1" quotePrefix="1">
      <alignment horizontal="center" vertical="center" wrapText="1"/>
      <protection locked="0"/>
    </xf>
    <xf numFmtId="0" fontId="75" fillId="36" borderId="46" xfId="38" applyFont="1" applyFill="1" applyBorder="1" applyAlignment="1" applyProtection="1" quotePrefix="1">
      <alignment horizontal="center" vertical="center" wrapText="1"/>
      <protection locked="0"/>
    </xf>
    <xf numFmtId="0" fontId="75" fillId="36" borderId="49" xfId="38" applyFont="1" applyFill="1" applyBorder="1" applyAlignment="1" applyProtection="1" quotePrefix="1">
      <alignment horizontal="center" vertical="center" wrapText="1"/>
      <protection locked="0"/>
    </xf>
    <xf numFmtId="0" fontId="76" fillId="36" borderId="36" xfId="0" applyFont="1" applyFill="1" applyBorder="1" applyAlignment="1" applyProtection="1">
      <alignment horizontal="left" vertical="center" wrapText="1"/>
      <protection locked="0"/>
    </xf>
    <xf numFmtId="0" fontId="76" fillId="36" borderId="62" xfId="0" applyFont="1" applyFill="1" applyBorder="1" applyAlignment="1" applyProtection="1">
      <alignment horizontal="left" vertical="center" wrapText="1"/>
      <protection locked="0"/>
    </xf>
    <xf numFmtId="0" fontId="76" fillId="36" borderId="53" xfId="0" applyFont="1" applyFill="1" applyBorder="1" applyAlignment="1" applyProtection="1">
      <alignment horizontal="left" vertical="center" wrapText="1"/>
      <protection locked="0"/>
    </xf>
    <xf numFmtId="0" fontId="76" fillId="36" borderId="50" xfId="0" applyFont="1" applyFill="1" applyBorder="1" applyAlignment="1" applyProtection="1">
      <alignment horizontal="center" vertical="center" wrapText="1"/>
      <protection locked="0"/>
    </xf>
    <xf numFmtId="0" fontId="76" fillId="36" borderId="39" xfId="0" applyFont="1" applyFill="1" applyBorder="1" applyAlignment="1" applyProtection="1">
      <alignment horizontal="center" vertical="center" wrapText="1"/>
      <protection locked="0"/>
    </xf>
    <xf numFmtId="0" fontId="76" fillId="36" borderId="40" xfId="0" applyFont="1" applyFill="1" applyBorder="1" applyAlignment="1" applyProtection="1">
      <alignment horizontal="center" vertical="center" wrapText="1"/>
      <protection locked="0"/>
    </xf>
    <xf numFmtId="0" fontId="20" fillId="36" borderId="12" xfId="76" applyFont="1" applyFill="1" applyBorder="1" applyAlignment="1">
      <alignment horizontal="center"/>
      <protection/>
    </xf>
    <xf numFmtId="0" fontId="70" fillId="36" borderId="0" xfId="0" applyNumberFormat="1" applyFont="1" applyFill="1" applyBorder="1" applyAlignment="1" applyProtection="1">
      <alignment/>
      <protection locked="0"/>
    </xf>
    <xf numFmtId="0" fontId="71" fillId="36" borderId="0" xfId="0" applyNumberFormat="1" applyFont="1" applyFill="1" applyBorder="1" applyAlignment="1" applyProtection="1">
      <alignment/>
      <protection locked="0"/>
    </xf>
    <xf numFmtId="0" fontId="73" fillId="36" borderId="36" xfId="35" applyNumberFormat="1" applyFont="1" applyFill="1" applyBorder="1" applyAlignment="1" applyProtection="1" quotePrefix="1">
      <alignment horizontal="center" textRotation="90" wrapText="1"/>
      <protection locked="0"/>
    </xf>
    <xf numFmtId="0" fontId="73" fillId="36" borderId="11" xfId="35" applyNumberFormat="1" applyFont="1" applyFill="1" applyBorder="1" applyAlignment="1" applyProtection="1" quotePrefix="1">
      <alignment horizontal="center" textRotation="90" wrapText="1"/>
      <protection locked="0"/>
    </xf>
    <xf numFmtId="0" fontId="74" fillId="36" borderId="11" xfId="42" applyNumberFormat="1" applyFont="1" applyFill="1" applyBorder="1" applyAlignment="1" applyProtection="1" quotePrefix="1">
      <alignment vertical="center" wrapText="1"/>
      <protection locked="0"/>
    </xf>
    <xf numFmtId="0" fontId="72" fillId="36" borderId="11" xfId="42" applyNumberFormat="1" applyFont="1" applyFill="1" applyBorder="1" applyAlignment="1" applyProtection="1" quotePrefix="1">
      <alignment vertical="center" wrapText="1"/>
      <protection locked="0"/>
    </xf>
    <xf numFmtId="0" fontId="72" fillId="36" borderId="12" xfId="42" applyNumberFormat="1" applyFont="1" applyFill="1" applyBorder="1" applyAlignment="1" applyProtection="1" quotePrefix="1">
      <alignment vertical="center" wrapText="1"/>
      <protection locked="0"/>
    </xf>
    <xf numFmtId="0" fontId="75" fillId="36" borderId="28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21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32" xfId="42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20" xfId="38" applyNumberFormat="1" applyFont="1" applyFill="1" applyBorder="1" applyAlignment="1" applyProtection="1">
      <alignment horizontal="center" vertical="center" wrapText="1"/>
      <protection locked="0"/>
    </xf>
    <xf numFmtId="0" fontId="72" fillId="36" borderId="21" xfId="38" applyNumberFormat="1" applyFont="1" applyFill="1" applyBorder="1" applyAlignment="1" applyProtection="1">
      <alignment horizontal="center" vertical="center" wrapText="1"/>
      <protection locked="0"/>
    </xf>
    <xf numFmtId="0" fontId="72" fillId="36" borderId="32" xfId="38" applyNumberFormat="1" applyFont="1" applyFill="1" applyBorder="1" applyAlignment="1" applyProtection="1">
      <alignment horizontal="center" vertical="center" wrapText="1"/>
      <protection locked="0"/>
    </xf>
    <xf numFmtId="0" fontId="75" fillId="36" borderId="16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17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22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18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23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19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42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60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43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38" xfId="42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50" xfId="38" applyNumberFormat="1" applyFont="1" applyFill="1" applyBorder="1" applyAlignment="1" applyProtection="1">
      <alignment horizontal="center" vertical="center" wrapText="1"/>
      <protection locked="0"/>
    </xf>
    <xf numFmtId="0" fontId="72" fillId="36" borderId="39" xfId="38" applyNumberFormat="1" applyFont="1" applyFill="1" applyBorder="1" applyAlignment="1" applyProtection="1">
      <alignment horizontal="center" vertical="center" wrapText="1"/>
      <protection locked="0"/>
    </xf>
    <xf numFmtId="0" fontId="72" fillId="36" borderId="40" xfId="38" applyNumberFormat="1" applyFont="1" applyFill="1" applyBorder="1" applyAlignment="1" applyProtection="1">
      <alignment horizontal="center" vertical="center" wrapText="1"/>
      <protection locked="0"/>
    </xf>
    <xf numFmtId="0" fontId="75" fillId="36" borderId="20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24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35" xfId="42" applyNumberFormat="1" applyFont="1" applyFill="1" applyBorder="1" applyAlignment="1" applyProtection="1" quotePrefix="1">
      <alignment horizontal="center" vertical="center" wrapText="1"/>
      <protection locked="0"/>
    </xf>
    <xf numFmtId="0" fontId="76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72" fillId="36" borderId="13" xfId="35" applyNumberFormat="1" applyFont="1" applyFill="1" applyBorder="1" applyAlignment="1" applyProtection="1" quotePrefix="1">
      <alignment horizontal="center" vertical="center" textRotation="255" wrapText="1"/>
      <protection locked="0"/>
    </xf>
    <xf numFmtId="0" fontId="72" fillId="36" borderId="27" xfId="35" applyNumberFormat="1" applyFont="1" applyFill="1" applyBorder="1" applyAlignment="1" applyProtection="1" quotePrefix="1">
      <alignment horizontal="center" vertical="center" textRotation="255" wrapText="1"/>
      <protection locked="0"/>
    </xf>
    <xf numFmtId="0" fontId="72" fillId="36" borderId="44" xfId="35" applyNumberFormat="1" applyFont="1" applyFill="1" applyBorder="1" applyAlignment="1" applyProtection="1" quotePrefix="1">
      <alignment horizontal="center" vertical="center" textRotation="255" wrapText="1"/>
      <protection locked="0"/>
    </xf>
    <xf numFmtId="0" fontId="72" fillId="36" borderId="41" xfId="35" applyNumberFormat="1" applyFont="1" applyFill="1" applyBorder="1" applyAlignment="1" applyProtection="1" quotePrefix="1">
      <alignment horizontal="center" vertical="center" textRotation="255" wrapText="1"/>
      <protection locked="0"/>
    </xf>
    <xf numFmtId="0" fontId="72" fillId="36" borderId="69" xfId="35" applyNumberFormat="1" applyFont="1" applyFill="1" applyBorder="1" applyAlignment="1" applyProtection="1" quotePrefix="1">
      <alignment horizontal="center" vertical="center" textRotation="255" wrapText="1"/>
      <protection locked="0"/>
    </xf>
    <xf numFmtId="0" fontId="72" fillId="36" borderId="33" xfId="35" applyNumberFormat="1" applyFont="1" applyFill="1" applyBorder="1" applyAlignment="1" applyProtection="1" quotePrefix="1">
      <alignment horizontal="center" vertical="center" textRotation="255" wrapText="1"/>
      <protection locked="0"/>
    </xf>
    <xf numFmtId="0" fontId="72" fillId="36" borderId="36" xfId="35" applyNumberFormat="1" applyFont="1" applyFill="1" applyBorder="1" applyAlignment="1" applyProtection="1" quotePrefix="1">
      <alignment horizontal="center" vertical="center" textRotation="255" wrapText="1"/>
      <protection locked="0"/>
    </xf>
    <xf numFmtId="0" fontId="72" fillId="36" borderId="12" xfId="38" applyNumberFormat="1" applyFont="1" applyFill="1" applyBorder="1" applyAlignment="1" applyProtection="1">
      <alignment vertical="center" wrapText="1"/>
      <protection locked="0"/>
    </xf>
    <xf numFmtId="0" fontId="72" fillId="36" borderId="62" xfId="38" applyNumberFormat="1" applyFont="1" applyFill="1" applyBorder="1" applyAlignment="1" applyProtection="1">
      <alignment vertical="center" wrapText="1"/>
      <protection locked="0"/>
    </xf>
    <xf numFmtId="0" fontId="72" fillId="36" borderId="69" xfId="38" applyNumberFormat="1" applyFont="1" applyFill="1" applyBorder="1" applyAlignment="1" applyProtection="1">
      <alignment vertical="center" wrapText="1"/>
      <protection locked="0"/>
    </xf>
    <xf numFmtId="0" fontId="75" fillId="36" borderId="13" xfId="38" applyNumberFormat="1" applyFont="1" applyFill="1" applyBorder="1" applyAlignment="1" applyProtection="1" quotePrefix="1">
      <alignment vertical="center" wrapText="1"/>
      <protection locked="0"/>
    </xf>
    <xf numFmtId="0" fontId="75" fillId="36" borderId="14" xfId="38" applyNumberFormat="1" applyFont="1" applyFill="1" applyBorder="1" applyAlignment="1" applyProtection="1" quotePrefix="1">
      <alignment vertical="center" wrapText="1"/>
      <protection locked="0"/>
    </xf>
    <xf numFmtId="0" fontId="75" fillId="36" borderId="27" xfId="38" applyNumberFormat="1" applyFont="1" applyFill="1" applyBorder="1" applyAlignment="1" applyProtection="1" quotePrefix="1">
      <alignment vertical="center" wrapText="1"/>
      <protection locked="0"/>
    </xf>
    <xf numFmtId="0" fontId="75" fillId="36" borderId="36" xfId="38" applyNumberFormat="1" applyFont="1" applyFill="1" applyBorder="1" applyAlignment="1" applyProtection="1" quotePrefix="1">
      <alignment vertical="center" wrapText="1"/>
      <protection locked="0"/>
    </xf>
    <xf numFmtId="0" fontId="75" fillId="36" borderId="62" xfId="38" applyNumberFormat="1" applyFont="1" applyFill="1" applyBorder="1" applyAlignment="1" applyProtection="1" quotePrefix="1">
      <alignment vertical="center" wrapText="1"/>
      <protection locked="0"/>
    </xf>
    <xf numFmtId="0" fontId="72" fillId="36" borderId="53" xfId="38" applyNumberFormat="1" applyFont="1" applyFill="1" applyBorder="1" applyAlignment="1" applyProtection="1" quotePrefix="1">
      <alignment vertical="center" wrapText="1"/>
      <protection locked="0"/>
    </xf>
    <xf numFmtId="0" fontId="72" fillId="36" borderId="36" xfId="38" applyNumberFormat="1" applyFont="1" applyFill="1" applyBorder="1" applyAlignment="1" applyProtection="1" quotePrefix="1">
      <alignment vertical="center" wrapText="1"/>
      <protection locked="0"/>
    </xf>
    <xf numFmtId="0" fontId="72" fillId="36" borderId="62" xfId="38" applyNumberFormat="1" applyFont="1" applyFill="1" applyBorder="1" applyAlignment="1" applyProtection="1" quotePrefix="1">
      <alignment vertical="center" wrapText="1"/>
      <protection locked="0"/>
    </xf>
    <xf numFmtId="0" fontId="75" fillId="36" borderId="56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58" xfId="42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61" xfId="42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136" xfId="42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11" xfId="42" applyNumberFormat="1" applyFont="1" applyFill="1" applyBorder="1" applyAlignment="1" applyProtection="1" quotePrefix="1">
      <alignment horizontal="center" vertical="center" wrapText="1"/>
      <protection locked="0"/>
    </xf>
    <xf numFmtId="0" fontId="74" fillId="36" borderId="11" xfId="42" applyNumberFormat="1" applyFont="1" applyFill="1" applyBorder="1" applyAlignment="1" applyProtection="1">
      <alignment vertical="center" wrapText="1"/>
      <protection locked="0"/>
    </xf>
    <xf numFmtId="0" fontId="75" fillId="36" borderId="26" xfId="38" applyNumberFormat="1" applyFont="1" applyFill="1" applyBorder="1" applyAlignment="1" applyProtection="1" quotePrefix="1">
      <alignment vertical="center" wrapText="1"/>
      <protection locked="0"/>
    </xf>
    <xf numFmtId="0" fontId="72" fillId="36" borderId="36" xfId="38" applyNumberFormat="1" applyFont="1" applyFill="1" applyBorder="1" applyAlignment="1" applyProtection="1">
      <alignment vertical="center" wrapText="1"/>
      <protection locked="0"/>
    </xf>
    <xf numFmtId="0" fontId="72" fillId="36" borderId="53" xfId="38" applyNumberFormat="1" applyFont="1" applyFill="1" applyBorder="1" applyAlignment="1" applyProtection="1">
      <alignment vertical="center" wrapText="1"/>
      <protection locked="0"/>
    </xf>
    <xf numFmtId="0" fontId="75" fillId="36" borderId="28" xfId="38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29" xfId="38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34" xfId="38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45" xfId="38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37" xfId="38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35" xfId="38" applyNumberFormat="1" applyFont="1" applyFill="1" applyBorder="1" applyAlignment="1" applyProtection="1">
      <alignment horizontal="center" vertical="center" wrapText="1"/>
      <protection locked="0"/>
    </xf>
    <xf numFmtId="0" fontId="75" fillId="36" borderId="17" xfId="38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16" xfId="38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18" xfId="38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22" xfId="38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23" xfId="38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52" xfId="38" applyNumberFormat="1" applyFont="1" applyFill="1" applyBorder="1" applyAlignment="1" applyProtection="1">
      <alignment horizontal="center" vertical="center" wrapText="1"/>
      <protection locked="0"/>
    </xf>
    <xf numFmtId="0" fontId="75" fillId="36" borderId="55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57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59" xfId="42" applyNumberFormat="1" applyFont="1" applyFill="1" applyBorder="1" applyAlignment="1" applyProtection="1" quotePrefix="1">
      <alignment horizontal="center" vertical="center" wrapText="1"/>
      <protection locked="0"/>
    </xf>
    <xf numFmtId="0" fontId="74" fillId="36" borderId="12" xfId="42" applyNumberFormat="1" applyFont="1" applyFill="1" applyBorder="1" applyAlignment="1" applyProtection="1" quotePrefix="1">
      <alignment vertical="center" wrapText="1"/>
      <protection locked="0"/>
    </xf>
    <xf numFmtId="0" fontId="76" fillId="36" borderId="36" xfId="0" applyNumberFormat="1" applyFont="1" applyFill="1" applyBorder="1" applyAlignment="1" applyProtection="1">
      <alignment horizontal="center" vertical="center"/>
      <protection locked="0"/>
    </xf>
    <xf numFmtId="0" fontId="69" fillId="36" borderId="0" xfId="0" applyFont="1" applyFill="1" applyBorder="1" applyAlignment="1" applyProtection="1">
      <alignment horizontal="center" vertical="center" wrapText="1"/>
      <protection locked="0"/>
    </xf>
    <xf numFmtId="0" fontId="18" fillId="36" borderId="16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center" vertical="center" wrapText="1"/>
    </xf>
    <xf numFmtId="0" fontId="18" fillId="36" borderId="22" xfId="0" applyFont="1" applyFill="1" applyBorder="1" applyAlignment="1">
      <alignment horizontal="center" vertical="center" wrapText="1"/>
    </xf>
    <xf numFmtId="0" fontId="18" fillId="36" borderId="23" xfId="0" applyFont="1" applyFill="1" applyBorder="1" applyAlignment="1">
      <alignment horizontal="center" vertical="center" wrapText="1"/>
    </xf>
    <xf numFmtId="0" fontId="72" fillId="36" borderId="33" xfId="42" applyNumberFormat="1" applyFont="1" applyFill="1" applyBorder="1" applyAlignment="1" applyProtection="1" quotePrefix="1">
      <alignment vertical="center" wrapText="1"/>
      <protection locked="0"/>
    </xf>
    <xf numFmtId="0" fontId="71" fillId="36" borderId="25" xfId="42" applyFont="1" applyFill="1" applyBorder="1" applyAlignment="1" quotePrefix="1">
      <alignment horizontal="left" vertical="center" wrapText="1"/>
      <protection/>
    </xf>
    <xf numFmtId="0" fontId="69" fillId="36" borderId="11" xfId="42" applyFont="1" applyFill="1" applyBorder="1" applyAlignment="1" quotePrefix="1">
      <alignment horizontal="left" vertical="center" wrapText="1"/>
      <protection/>
    </xf>
    <xf numFmtId="0" fontId="76" fillId="36" borderId="25" xfId="0" applyNumberFormat="1" applyFont="1" applyFill="1" applyBorder="1" applyAlignment="1" applyProtection="1">
      <alignment horizontal="left" vertical="center" wrapText="1"/>
      <protection locked="0"/>
    </xf>
    <xf numFmtId="0" fontId="72" fillId="36" borderId="136" xfId="38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15" xfId="38" applyNumberFormat="1" applyFont="1" applyFill="1" applyBorder="1" applyAlignment="1" applyProtection="1" quotePrefix="1">
      <alignment vertical="center" wrapText="1"/>
      <protection locked="0"/>
    </xf>
    <xf numFmtId="0" fontId="69" fillId="36" borderId="47" xfId="42" applyFont="1" applyFill="1" applyBorder="1" applyAlignment="1" quotePrefix="1">
      <alignment horizontal="left" vertical="center" wrapText="1"/>
      <protection/>
    </xf>
    <xf numFmtId="0" fontId="72" fillId="36" borderId="16" xfId="42" applyFont="1" applyFill="1" applyBorder="1" applyAlignment="1" applyProtection="1" quotePrefix="1">
      <alignment horizontal="center" vertical="center" wrapText="1"/>
      <protection locked="0"/>
    </xf>
    <xf numFmtId="0" fontId="75" fillId="36" borderId="56" xfId="38" applyFont="1" applyFill="1" applyBorder="1" applyAlignment="1" applyProtection="1" quotePrefix="1">
      <alignment horizontal="center" vertical="center" wrapText="1"/>
      <protection locked="0"/>
    </xf>
    <xf numFmtId="0" fontId="69" fillId="36" borderId="36" xfId="0" applyFont="1" applyFill="1" applyBorder="1" applyAlignment="1" applyProtection="1">
      <alignment horizontal="center" vertical="center"/>
      <protection locked="0"/>
    </xf>
    <xf numFmtId="0" fontId="76" fillId="36" borderId="183" xfId="0" applyFont="1" applyFill="1" applyBorder="1" applyAlignment="1" applyProtection="1">
      <alignment horizontal="center" vertical="center" wrapText="1"/>
      <protection locked="0"/>
    </xf>
    <xf numFmtId="0" fontId="76" fillId="36" borderId="137" xfId="0" applyFont="1" applyFill="1" applyBorder="1" applyAlignment="1" applyProtection="1">
      <alignment horizontal="center" vertical="center" wrapText="1"/>
      <protection locked="0"/>
    </xf>
    <xf numFmtId="0" fontId="76" fillId="36" borderId="136" xfId="0" applyFont="1" applyFill="1" applyBorder="1" applyAlignment="1" applyProtection="1">
      <alignment horizontal="center" vertical="center" wrapText="1"/>
      <protection locked="0"/>
    </xf>
    <xf numFmtId="0" fontId="72" fillId="36" borderId="28" xfId="42" applyFont="1" applyFill="1" applyBorder="1" applyAlignment="1" applyProtection="1" quotePrefix="1">
      <alignment horizontal="center" vertical="center" wrapText="1"/>
      <protection locked="0"/>
    </xf>
    <xf numFmtId="0" fontId="72" fillId="36" borderId="18" xfId="42" applyFont="1" applyFill="1" applyBorder="1" applyAlignment="1" applyProtection="1" quotePrefix="1">
      <alignment horizontal="center" vertical="center" wrapText="1"/>
      <protection locked="0"/>
    </xf>
    <xf numFmtId="0" fontId="75" fillId="36" borderId="13" xfId="42" applyFont="1" applyFill="1" applyBorder="1" applyAlignment="1" applyProtection="1" quotePrefix="1">
      <alignment horizontal="center" vertical="center" wrapText="1"/>
      <protection locked="0"/>
    </xf>
    <xf numFmtId="0" fontId="75" fillId="36" borderId="14" xfId="42" applyFont="1" applyFill="1" applyBorder="1" applyAlignment="1" applyProtection="1" quotePrefix="1">
      <alignment horizontal="center" vertical="center" wrapText="1"/>
      <protection locked="0"/>
    </xf>
    <xf numFmtId="0" fontId="75" fillId="36" borderId="26" xfId="42" applyFont="1" applyFill="1" applyBorder="1" applyAlignment="1" applyProtection="1" quotePrefix="1">
      <alignment horizontal="center" vertical="center" wrapText="1"/>
      <protection locked="0"/>
    </xf>
    <xf numFmtId="0" fontId="0" fillId="0" borderId="0" xfId="74" applyAlignment="1">
      <alignment horizontal="center"/>
      <protection/>
    </xf>
    <xf numFmtId="0" fontId="144" fillId="0" borderId="0" xfId="74" applyFont="1" applyFill="1">
      <alignment/>
      <protection/>
    </xf>
    <xf numFmtId="0" fontId="144" fillId="0" borderId="0" xfId="74" applyFont="1">
      <alignment/>
      <protection/>
    </xf>
    <xf numFmtId="0" fontId="143" fillId="0" borderId="74" xfId="0" applyFont="1" applyFill="1" applyBorder="1" applyAlignment="1">
      <alignment horizontal="center"/>
    </xf>
    <xf numFmtId="0" fontId="143" fillId="0" borderId="87" xfId="0" applyFont="1" applyFill="1" applyBorder="1" applyAlignment="1">
      <alignment horizontal="center"/>
    </xf>
    <xf numFmtId="0" fontId="143" fillId="0" borderId="73" xfId="0" applyFont="1" applyFill="1" applyBorder="1" applyAlignment="1">
      <alignment horizontal="center"/>
    </xf>
    <xf numFmtId="0" fontId="143" fillId="0" borderId="77" xfId="74" applyFont="1" applyFill="1" applyBorder="1" applyAlignment="1">
      <alignment horizontal="center"/>
      <protection/>
    </xf>
    <xf numFmtId="0" fontId="143" fillId="0" borderId="87" xfId="74" applyFont="1" applyFill="1" applyBorder="1" applyAlignment="1">
      <alignment horizontal="center"/>
      <protection/>
    </xf>
    <xf numFmtId="0" fontId="143" fillId="0" borderId="73" xfId="74" applyFont="1" applyFill="1" applyBorder="1" applyAlignment="1">
      <alignment horizontal="center"/>
      <protection/>
    </xf>
    <xf numFmtId="0" fontId="143" fillId="0" borderId="49" xfId="74" applyFont="1" applyFill="1" applyBorder="1" applyAlignment="1">
      <alignment horizontal="center"/>
      <protection/>
    </xf>
    <xf numFmtId="0" fontId="143" fillId="0" borderId="78" xfId="74" applyFont="1" applyFill="1" applyBorder="1" applyAlignment="1">
      <alignment horizontal="center"/>
      <protection/>
    </xf>
    <xf numFmtId="0" fontId="139" fillId="0" borderId="77" xfId="74" applyFont="1" applyFill="1" applyBorder="1" applyAlignment="1">
      <alignment horizontal="center" vertical="center" wrapText="1"/>
      <protection/>
    </xf>
    <xf numFmtId="0" fontId="139" fillId="0" borderId="78" xfId="74" applyFont="1" applyFill="1" applyBorder="1" applyAlignment="1">
      <alignment horizontal="center" vertical="center" wrapText="1"/>
      <protection/>
    </xf>
    <xf numFmtId="0" fontId="141" fillId="0" borderId="49" xfId="74" applyFont="1" applyFill="1" applyBorder="1" applyAlignment="1">
      <alignment horizontal="center" vertical="center" wrapText="1"/>
      <protection/>
    </xf>
    <xf numFmtId="0" fontId="143" fillId="0" borderId="77" xfId="0" applyFont="1" applyFill="1" applyBorder="1" applyAlignment="1">
      <alignment horizontal="center"/>
    </xf>
    <xf numFmtId="0" fontId="143" fillId="0" borderId="74" xfId="74" applyFont="1" applyFill="1" applyBorder="1" applyAlignment="1">
      <alignment horizontal="center"/>
      <protection/>
    </xf>
    <xf numFmtId="0" fontId="143" fillId="0" borderId="75" xfId="74" applyFont="1" applyFill="1" applyBorder="1" applyAlignment="1">
      <alignment horizontal="center"/>
      <protection/>
    </xf>
    <xf numFmtId="0" fontId="143" fillId="0" borderId="70" xfId="74" applyFont="1" applyFill="1" applyBorder="1" applyAlignment="1">
      <alignment horizontal="center"/>
      <protection/>
    </xf>
    <xf numFmtId="0" fontId="143" fillId="0" borderId="88" xfId="74" applyFont="1" applyFill="1" applyBorder="1" applyAlignment="1">
      <alignment horizontal="center"/>
      <protection/>
    </xf>
    <xf numFmtId="0" fontId="143" fillId="0" borderId="80" xfId="74" applyFont="1" applyFill="1" applyBorder="1" applyAlignment="1">
      <alignment horizontal="center"/>
      <protection/>
    </xf>
    <xf numFmtId="0" fontId="139" fillId="0" borderId="87" xfId="74" applyFont="1" applyFill="1" applyBorder="1" applyAlignment="1">
      <alignment horizontal="center" vertical="center" wrapText="1"/>
      <protection/>
    </xf>
    <xf numFmtId="0" fontId="145" fillId="0" borderId="76" xfId="0" applyFont="1" applyFill="1" applyBorder="1" applyAlignment="1">
      <alignment horizontal="left"/>
    </xf>
    <xf numFmtId="0" fontId="145" fillId="0" borderId="80" xfId="74" applyFont="1" applyBorder="1" applyAlignment="1">
      <alignment horizontal="center" vertical="center"/>
      <protection/>
    </xf>
    <xf numFmtId="0" fontId="145" fillId="0" borderId="79" xfId="0" applyFont="1" applyFill="1" applyBorder="1" applyAlignment="1">
      <alignment horizontal="center" vertical="center"/>
    </xf>
    <xf numFmtId="0" fontId="145" fillId="0" borderId="75" xfId="74" applyFont="1" applyBorder="1" applyAlignment="1">
      <alignment horizontal="center" vertical="center"/>
      <protection/>
    </xf>
    <xf numFmtId="0" fontId="145" fillId="0" borderId="22" xfId="74" applyFont="1" applyBorder="1" applyAlignment="1">
      <alignment horizontal="center" vertical="center"/>
      <protection/>
    </xf>
    <xf numFmtId="0" fontId="145" fillId="0" borderId="90" xfId="74" applyFont="1" applyBorder="1" applyAlignment="1">
      <alignment horizontal="center" vertical="center"/>
      <protection/>
    </xf>
    <xf numFmtId="0" fontId="145" fillId="0" borderId="74" xfId="74" applyFont="1" applyBorder="1" applyAlignment="1">
      <alignment horizontal="center" vertical="center"/>
      <protection/>
    </xf>
    <xf numFmtId="0" fontId="132" fillId="0" borderId="88" xfId="74" applyFont="1" applyBorder="1" applyAlignment="1">
      <alignment horizontal="center" vertical="center"/>
      <protection/>
    </xf>
    <xf numFmtId="17" fontId="31" fillId="0" borderId="74" xfId="0" applyNumberFormat="1" applyFont="1" applyFill="1" applyBorder="1" applyAlignment="1">
      <alignment horizontal="center" vertical="center"/>
    </xf>
    <xf numFmtId="17" fontId="31" fillId="0" borderId="75" xfId="0" applyNumberFormat="1" applyFont="1" applyFill="1" applyBorder="1" applyAlignment="1">
      <alignment horizontal="center" vertical="center"/>
    </xf>
    <xf numFmtId="49" fontId="32" fillId="0" borderId="73" xfId="0" applyNumberFormat="1" applyFont="1" applyFill="1" applyBorder="1" applyAlignment="1">
      <alignment horizontal="center"/>
    </xf>
    <xf numFmtId="49" fontId="32" fillId="0" borderId="184" xfId="0" applyNumberFormat="1" applyFont="1" applyFill="1" applyBorder="1" applyAlignment="1">
      <alignment horizontal="center" vertical="center"/>
    </xf>
    <xf numFmtId="49" fontId="32" fillId="0" borderId="187" xfId="0" applyNumberFormat="1" applyFont="1" applyFill="1" applyBorder="1" applyAlignment="1">
      <alignment horizontal="center" vertical="center"/>
    </xf>
    <xf numFmtId="0" fontId="137" fillId="0" borderId="47" xfId="0" applyFont="1" applyFill="1" applyBorder="1" applyAlignment="1">
      <alignment horizontal="center" vertical="center"/>
    </xf>
    <xf numFmtId="0" fontId="137" fillId="0" borderId="75" xfId="0" applyFont="1" applyBorder="1" applyAlignment="1">
      <alignment horizontal="center" vertical="center"/>
    </xf>
    <xf numFmtId="0" fontId="137" fillId="0" borderId="81" xfId="0" applyFont="1" applyBorder="1" applyAlignment="1">
      <alignment horizontal="center" vertical="center"/>
    </xf>
    <xf numFmtId="0" fontId="137" fillId="0" borderId="80" xfId="0" applyFont="1" applyFill="1" applyBorder="1" applyAlignment="1">
      <alignment horizontal="center" vertical="center"/>
    </xf>
    <xf numFmtId="0" fontId="137" fillId="0" borderId="22" xfId="0" applyFont="1" applyBorder="1" applyAlignment="1">
      <alignment horizontal="center" vertical="center"/>
    </xf>
    <xf numFmtId="0" fontId="138" fillId="0" borderId="80" xfId="0" applyFont="1" applyBorder="1" applyAlignment="1">
      <alignment horizontal="center" vertical="center" textRotation="90" wrapText="1"/>
    </xf>
    <xf numFmtId="0" fontId="138" fillId="0" borderId="80" xfId="0" applyFont="1" applyBorder="1" applyAlignment="1">
      <alignment horizontal="center" vertical="center"/>
    </xf>
    <xf numFmtId="0" fontId="138" fillId="0" borderId="82" xfId="0" applyFont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76" xfId="74" applyFont="1" applyFill="1" applyBorder="1" applyAlignment="1">
      <alignment horizontal="left" vertical="center" wrapText="1"/>
      <protection/>
    </xf>
    <xf numFmtId="0" fontId="29" fillId="0" borderId="77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center" vertical="center"/>
    </xf>
    <xf numFmtId="0" fontId="29" fillId="0" borderId="199" xfId="0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29" fillId="0" borderId="75" xfId="0" applyFont="1" applyFill="1" applyBorder="1" applyAlignment="1">
      <alignment horizontal="center" vertical="center"/>
    </xf>
    <xf numFmtId="0" fontId="29" fillId="0" borderId="81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34" fillId="0" borderId="228" xfId="0" applyFont="1" applyFill="1" applyBorder="1" applyAlignment="1">
      <alignment horizontal="center" vertical="center" wrapText="1"/>
    </xf>
    <xf numFmtId="0" fontId="25" fillId="38" borderId="67" xfId="74" applyFont="1" applyFill="1" applyBorder="1">
      <alignment/>
      <protection/>
    </xf>
    <xf numFmtId="49" fontId="36" fillId="38" borderId="30" xfId="0" applyNumberFormat="1" applyFont="1" applyFill="1" applyBorder="1" applyAlignment="1">
      <alignment horizontal="left"/>
    </xf>
    <xf numFmtId="0" fontId="33" fillId="35" borderId="11" xfId="74" applyFont="1" applyFill="1" applyBorder="1" applyAlignment="1">
      <alignment horizontal="left" wrapText="1"/>
      <protection/>
    </xf>
    <xf numFmtId="17" fontId="31" fillId="0" borderId="75" xfId="0" applyNumberFormat="1" applyFont="1" applyFill="1" applyBorder="1" applyAlignment="1">
      <alignment horizontal="center"/>
    </xf>
    <xf numFmtId="49" fontId="34" fillId="0" borderId="78" xfId="0" applyNumberFormat="1" applyFont="1" applyFill="1" applyBorder="1" applyAlignment="1">
      <alignment horizontal="center"/>
    </xf>
    <xf numFmtId="49" fontId="0" fillId="0" borderId="0" xfId="74" applyNumberFormat="1" applyFont="1" applyFill="1">
      <alignment/>
      <protection/>
    </xf>
    <xf numFmtId="49" fontId="31" fillId="0" borderId="85" xfId="0" applyNumberFormat="1" applyFont="1" applyFill="1" applyBorder="1" applyAlignment="1">
      <alignment horizontal="center"/>
    </xf>
    <xf numFmtId="0" fontId="31" fillId="0" borderId="80" xfId="0" applyFont="1" applyFill="1" applyBorder="1" applyAlignment="1">
      <alignment horizontal="center"/>
    </xf>
    <xf numFmtId="49" fontId="32" fillId="0" borderId="77" xfId="0" applyNumberFormat="1" applyFont="1" applyFill="1" applyBorder="1" applyAlignment="1">
      <alignment horizontal="center"/>
    </xf>
    <xf numFmtId="49" fontId="32" fillId="0" borderId="78" xfId="0" applyNumberFormat="1" applyFont="1" applyFill="1" applyBorder="1" applyAlignment="1">
      <alignment horizontal="center"/>
    </xf>
    <xf numFmtId="49" fontId="32" fillId="0" borderId="79" xfId="0" applyNumberFormat="1" applyFont="1" applyFill="1" applyBorder="1" applyAlignment="1">
      <alignment horizontal="center"/>
    </xf>
    <xf numFmtId="49" fontId="34" fillId="0" borderId="77" xfId="0" applyNumberFormat="1" applyFont="1" applyFill="1" applyBorder="1" applyAlignment="1">
      <alignment horizontal="center"/>
    </xf>
    <xf numFmtId="49" fontId="34" fillId="0" borderId="81" xfId="0" applyNumberFormat="1" applyFont="1" applyFill="1" applyBorder="1" applyAlignment="1">
      <alignment horizontal="center"/>
    </xf>
    <xf numFmtId="0" fontId="31" fillId="0" borderId="164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49" fontId="34" fillId="0" borderId="87" xfId="0" applyNumberFormat="1" applyFont="1" applyFill="1" applyBorder="1" applyAlignment="1">
      <alignment horizontal="center"/>
    </xf>
    <xf numFmtId="49" fontId="34" fillId="0" borderId="79" xfId="0" applyNumberFormat="1" applyFont="1" applyFill="1" applyBorder="1" applyAlignment="1">
      <alignment horizontal="center"/>
    </xf>
    <xf numFmtId="17" fontId="31" fillId="0" borderId="74" xfId="0" applyNumberFormat="1" applyFont="1" applyFill="1" applyBorder="1" applyAlignment="1">
      <alignment horizontal="center"/>
    </xf>
    <xf numFmtId="0" fontId="38" fillId="0" borderId="102" xfId="74" applyFont="1" applyFill="1" applyBorder="1" applyAlignment="1">
      <alignment horizontal="center" vertical="center"/>
      <protection/>
    </xf>
    <xf numFmtId="0" fontId="38" fillId="0" borderId="147" xfId="74" applyFont="1" applyFill="1" applyBorder="1" applyAlignment="1">
      <alignment horizontal="center" vertical="center"/>
      <protection/>
    </xf>
    <xf numFmtId="0" fontId="38" fillId="0" borderId="145" xfId="74" applyFont="1" applyFill="1" applyBorder="1" applyAlignment="1">
      <alignment horizontal="center" vertical="center"/>
      <protection/>
    </xf>
    <xf numFmtId="0" fontId="34" fillId="0" borderId="11" xfId="74" applyFont="1" applyBorder="1" applyAlignment="1">
      <alignment horizontal="left" vertical="center" wrapText="1"/>
      <protection/>
    </xf>
    <xf numFmtId="0" fontId="136" fillId="0" borderId="77" xfId="74" applyFont="1" applyBorder="1" applyAlignment="1">
      <alignment horizontal="center" vertical="center" wrapText="1"/>
      <protection/>
    </xf>
    <xf numFmtId="0" fontId="136" fillId="0" borderId="79" xfId="74" applyFont="1" applyBorder="1" applyAlignment="1">
      <alignment horizontal="center" vertical="center" wrapText="1"/>
      <protection/>
    </xf>
    <xf numFmtId="0" fontId="137" fillId="0" borderId="78" xfId="74" applyFont="1" applyBorder="1">
      <alignment/>
      <protection/>
    </xf>
    <xf numFmtId="0" fontId="137" fillId="0" borderId="87" xfId="74" applyFont="1" applyBorder="1">
      <alignment/>
      <protection/>
    </xf>
    <xf numFmtId="0" fontId="137" fillId="0" borderId="73" xfId="74" applyFont="1" applyBorder="1">
      <alignment/>
      <protection/>
    </xf>
    <xf numFmtId="0" fontId="138" fillId="0" borderId="186" xfId="74" applyFont="1" applyBorder="1">
      <alignment/>
      <protection/>
    </xf>
    <xf numFmtId="0" fontId="26" fillId="0" borderId="178" xfId="74" applyFont="1" applyBorder="1" applyAlignment="1">
      <alignment horizontal="center" vertical="center" wrapText="1"/>
      <protection/>
    </xf>
    <xf numFmtId="0" fontId="27" fillId="0" borderId="179" xfId="74" applyFont="1" applyBorder="1" applyAlignment="1">
      <alignment horizontal="center" wrapText="1"/>
      <protection/>
    </xf>
    <xf numFmtId="0" fontId="28" fillId="0" borderId="58" xfId="74" applyFont="1" applyBorder="1" applyAlignment="1">
      <alignment horizontal="center" vertical="center"/>
      <protection/>
    </xf>
    <xf numFmtId="0" fontId="31" fillId="0" borderId="170" xfId="0" applyFont="1" applyFill="1" applyBorder="1" applyAlignment="1">
      <alignment horizontal="center" vertical="center"/>
    </xf>
    <xf numFmtId="0" fontId="136" fillId="0" borderId="78" xfId="74" applyFont="1" applyBorder="1" applyAlignment="1">
      <alignment horizontal="center" vertical="center" wrapText="1"/>
      <protection/>
    </xf>
    <xf numFmtId="49" fontId="34" fillId="0" borderId="77" xfId="0" applyNumberFormat="1" applyFont="1" applyFill="1" applyBorder="1" applyAlignment="1">
      <alignment horizontal="center" vertical="center"/>
    </xf>
    <xf numFmtId="49" fontId="34" fillId="0" borderId="78" xfId="0" applyNumberFormat="1" applyFont="1" applyFill="1" applyBorder="1" applyAlignment="1">
      <alignment horizontal="center" vertical="center"/>
    </xf>
    <xf numFmtId="49" fontId="34" fillId="0" borderId="81" xfId="0" applyNumberFormat="1" applyFont="1" applyFill="1" applyBorder="1" applyAlignment="1">
      <alignment horizontal="center" vertical="center"/>
    </xf>
    <xf numFmtId="49" fontId="31" fillId="0" borderId="81" xfId="0" applyNumberFormat="1" applyFont="1" applyFill="1" applyBorder="1" applyAlignment="1">
      <alignment horizontal="center" vertical="center"/>
    </xf>
    <xf numFmtId="17" fontId="31" fillId="0" borderId="81" xfId="0" applyNumberFormat="1" applyFont="1" applyFill="1" applyBorder="1" applyAlignment="1">
      <alignment horizontal="center" vertical="center"/>
    </xf>
    <xf numFmtId="49" fontId="31" fillId="0" borderId="141" xfId="0" applyNumberFormat="1" applyFont="1" applyFill="1" applyBorder="1" applyAlignment="1">
      <alignment horizontal="center" vertical="center"/>
    </xf>
    <xf numFmtId="0" fontId="37" fillId="0" borderId="229" xfId="74" applyFont="1" applyBorder="1" applyAlignment="1">
      <alignment horizontal="center" vertical="center" wrapText="1"/>
      <protection/>
    </xf>
    <xf numFmtId="0" fontId="37" fillId="0" borderId="230" xfId="74" applyFont="1" applyBorder="1" applyAlignment="1">
      <alignment horizontal="center" vertical="center" wrapText="1"/>
      <protection/>
    </xf>
    <xf numFmtId="0" fontId="37" fillId="0" borderId="41" xfId="74" applyFont="1" applyBorder="1" applyAlignment="1">
      <alignment horizontal="center" vertical="center" wrapText="1"/>
      <protection/>
    </xf>
    <xf numFmtId="0" fontId="31" fillId="0" borderId="193" xfId="74" applyFont="1" applyFill="1" applyBorder="1" applyAlignment="1">
      <alignment horizontal="center" vertical="center"/>
      <protection/>
    </xf>
    <xf numFmtId="0" fontId="31" fillId="0" borderId="97" xfId="74" applyFont="1" applyFill="1" applyBorder="1" applyAlignment="1">
      <alignment horizontal="center" vertical="center"/>
      <protection/>
    </xf>
    <xf numFmtId="0" fontId="31" fillId="0" borderId="197" xfId="74" applyFont="1" applyFill="1" applyBorder="1" applyAlignment="1">
      <alignment horizontal="center" vertical="center"/>
      <protection/>
    </xf>
    <xf numFmtId="0" fontId="31" fillId="0" borderId="185" xfId="0" applyFont="1" applyFill="1" applyBorder="1" applyAlignment="1">
      <alignment horizontal="center" vertical="center"/>
    </xf>
    <xf numFmtId="0" fontId="31" fillId="0" borderId="167" xfId="0" applyFont="1" applyFill="1" applyBorder="1" applyAlignment="1">
      <alignment horizontal="center" vertical="center"/>
    </xf>
    <xf numFmtId="0" fontId="31" fillId="0" borderId="89" xfId="0" applyFont="1" applyFill="1" applyBorder="1" applyAlignment="1">
      <alignment horizontal="center" vertical="center"/>
    </xf>
    <xf numFmtId="0" fontId="31" fillId="0" borderId="231" xfId="0" applyFont="1" applyFill="1" applyBorder="1" applyAlignment="1">
      <alignment horizontal="center" vertical="center"/>
    </xf>
    <xf numFmtId="0" fontId="31" fillId="0" borderId="188" xfId="0" applyFont="1" applyFill="1" applyBorder="1" applyAlignment="1">
      <alignment horizontal="center" vertical="center"/>
    </xf>
    <xf numFmtId="0" fontId="31" fillId="0" borderId="182" xfId="74" applyFont="1" applyFill="1" applyBorder="1" applyAlignment="1">
      <alignment horizontal="center" vertical="center"/>
      <protection/>
    </xf>
    <xf numFmtId="0" fontId="31" fillId="0" borderId="172" xfId="0" applyFont="1" applyFill="1" applyBorder="1" applyAlignment="1">
      <alignment horizontal="center" vertical="center"/>
    </xf>
    <xf numFmtId="0" fontId="31" fillId="0" borderId="86" xfId="0" applyFont="1" applyFill="1" applyBorder="1" applyAlignment="1">
      <alignment horizontal="center" vertical="center"/>
    </xf>
    <xf numFmtId="0" fontId="31" fillId="0" borderId="229" xfId="74" applyFont="1" applyFill="1" applyBorder="1" applyAlignment="1">
      <alignment horizontal="center" vertical="center"/>
      <protection/>
    </xf>
    <xf numFmtId="0" fontId="31" fillId="0" borderId="41" xfId="74" applyFont="1" applyFill="1" applyBorder="1" applyAlignment="1">
      <alignment horizontal="center" vertical="center"/>
      <protection/>
    </xf>
    <xf numFmtId="0" fontId="34" fillId="0" borderId="229" xfId="74" applyFont="1" applyBorder="1" applyAlignment="1">
      <alignment horizontal="center" vertical="center" wrapText="1"/>
      <protection/>
    </xf>
    <xf numFmtId="0" fontId="34" fillId="0" borderId="230" xfId="74" applyFont="1" applyBorder="1" applyAlignment="1">
      <alignment horizontal="center" vertical="center" wrapText="1"/>
      <protection/>
    </xf>
    <xf numFmtId="0" fontId="34" fillId="0" borderId="41" xfId="74" applyFont="1" applyBorder="1" applyAlignment="1">
      <alignment horizontal="center" vertical="center" wrapText="1"/>
      <protection/>
    </xf>
    <xf numFmtId="0" fontId="30" fillId="0" borderId="147" xfId="74" applyFont="1" applyFill="1" applyBorder="1" applyAlignment="1">
      <alignment horizontal="center" vertical="center"/>
      <protection/>
    </xf>
    <xf numFmtId="0" fontId="137" fillId="0" borderId="186" xfId="74" applyFont="1" applyBorder="1">
      <alignment/>
      <protection/>
    </xf>
    <xf numFmtId="0" fontId="28" fillId="0" borderId="232" xfId="74" applyFont="1" applyBorder="1" applyAlignment="1">
      <alignment horizontal="center" vertical="center"/>
      <protection/>
    </xf>
    <xf numFmtId="0" fontId="5" fillId="0" borderId="222" xfId="0" applyFont="1" applyFill="1" applyBorder="1" applyAlignment="1">
      <alignment horizontal="center" vertical="center"/>
    </xf>
    <xf numFmtId="0" fontId="130" fillId="36" borderId="25" xfId="76" applyFont="1" applyFill="1" applyBorder="1" applyAlignment="1">
      <alignment horizontal="center" vertical="center"/>
      <protection/>
    </xf>
    <xf numFmtId="0" fontId="130" fillId="36" borderId="44" xfId="76" applyFont="1" applyFill="1" applyBorder="1" applyAlignment="1">
      <alignment horizontal="center" vertical="center"/>
      <protection/>
    </xf>
    <xf numFmtId="0" fontId="130" fillId="36" borderId="61" xfId="76" applyFont="1" applyFill="1" applyBorder="1" applyAlignment="1">
      <alignment horizontal="center" vertical="center"/>
      <protection/>
    </xf>
    <xf numFmtId="0" fontId="130" fillId="36" borderId="139" xfId="76" applyFont="1" applyFill="1" applyBorder="1" applyAlignment="1">
      <alignment horizontal="center" vertical="center"/>
      <protection/>
    </xf>
    <xf numFmtId="0" fontId="56" fillId="36" borderId="0" xfId="76" applyFont="1" applyFill="1" applyAlignment="1">
      <alignment horizontal="center"/>
      <protection/>
    </xf>
    <xf numFmtId="0" fontId="56" fillId="36" borderId="0" xfId="76" applyFont="1" applyFill="1" applyAlignment="1">
      <alignment horizontal="center" vertical="center"/>
      <protection/>
    </xf>
    <xf numFmtId="0" fontId="4" fillId="0" borderId="105" xfId="36" applyFont="1" applyFill="1" applyBorder="1" applyAlignment="1">
      <alignment horizontal="center" vertical="center" wrapText="1"/>
      <protection/>
    </xf>
    <xf numFmtId="0" fontId="4" fillId="0" borderId="155" xfId="36" applyFont="1" applyFill="1" applyBorder="1" applyAlignment="1">
      <alignment horizontal="center" vertical="center" wrapText="1"/>
      <protection/>
    </xf>
    <xf numFmtId="0" fontId="4" fillId="0" borderId="108" xfId="36" applyFont="1" applyFill="1" applyBorder="1" applyAlignment="1">
      <alignment horizontal="center" vertical="center" wrapText="1"/>
      <protection/>
    </xf>
    <xf numFmtId="0" fontId="4" fillId="0" borderId="107" xfId="36" applyFont="1" applyFill="1" applyBorder="1" applyAlignment="1">
      <alignment horizontal="center" vertical="center" wrapText="1"/>
      <protection/>
    </xf>
    <xf numFmtId="0" fontId="4" fillId="0" borderId="106" xfId="36" applyFont="1" applyFill="1" applyBorder="1" applyAlignment="1">
      <alignment horizontal="center" vertical="center" wrapText="1"/>
      <protection/>
    </xf>
    <xf numFmtId="0" fontId="5" fillId="0" borderId="205" xfId="42" applyFont="1" applyFill="1" applyBorder="1" applyAlignment="1">
      <alignment horizontal="center" vertical="center" wrapText="1"/>
      <protection/>
    </xf>
    <xf numFmtId="0" fontId="5" fillId="0" borderId="221" xfId="0" applyFont="1" applyFill="1" applyBorder="1" applyAlignment="1">
      <alignment horizontal="center" vertical="center"/>
    </xf>
    <xf numFmtId="0" fontId="57" fillId="0" borderId="152" xfId="0" applyFont="1" applyFill="1" applyBorder="1" applyAlignment="1">
      <alignment horizontal="center" vertical="center"/>
    </xf>
    <xf numFmtId="0" fontId="5" fillId="0" borderId="215" xfId="39" applyFont="1" applyFill="1" applyBorder="1" applyAlignment="1">
      <alignment horizontal="center" vertical="center" wrapText="1"/>
      <protection/>
    </xf>
    <xf numFmtId="0" fontId="5" fillId="0" borderId="223" xfId="39" applyFont="1" applyFill="1" applyBorder="1" applyAlignment="1">
      <alignment horizontal="center" vertical="center" wrapText="1"/>
      <protection/>
    </xf>
    <xf numFmtId="0" fontId="5" fillId="0" borderId="110" xfId="39" applyFont="1" applyFill="1" applyBorder="1" applyAlignment="1">
      <alignment horizontal="center" vertical="center" wrapText="1"/>
      <protection/>
    </xf>
    <xf numFmtId="0" fontId="12" fillId="0" borderId="208" xfId="0" applyFont="1" applyFill="1" applyBorder="1" applyAlignment="1">
      <alignment horizontal="center"/>
    </xf>
    <xf numFmtId="0" fontId="5" fillId="0" borderId="160" xfId="36" applyFont="1" applyFill="1" applyBorder="1" applyAlignment="1">
      <alignment horizontal="center" vertical="center" wrapText="1"/>
      <protection/>
    </xf>
    <xf numFmtId="0" fontId="5" fillId="0" borderId="119" xfId="36" applyFont="1" applyFill="1" applyBorder="1" applyAlignment="1">
      <alignment horizontal="center" vertical="center" wrapText="1"/>
      <protection/>
    </xf>
    <xf numFmtId="0" fontId="5" fillId="0" borderId="126" xfId="36" applyFont="1" applyFill="1" applyBorder="1" applyAlignment="1">
      <alignment horizontal="center" vertical="center" wrapText="1"/>
      <protection/>
    </xf>
    <xf numFmtId="0" fontId="82" fillId="0" borderId="126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3" fillId="0" borderId="160" xfId="0" applyFont="1" applyFill="1" applyBorder="1" applyAlignment="1">
      <alignment/>
    </xf>
    <xf numFmtId="0" fontId="12" fillId="0" borderId="128" xfId="0" applyFont="1" applyFill="1" applyBorder="1" applyAlignment="1">
      <alignment horizontal="left"/>
    </xf>
    <xf numFmtId="0" fontId="0" fillId="0" borderId="126" xfId="0" applyFill="1" applyBorder="1" applyAlignment="1">
      <alignment/>
    </xf>
    <xf numFmtId="0" fontId="84" fillId="0" borderId="0" xfId="0" applyFont="1" applyFill="1" applyBorder="1" applyAlignment="1">
      <alignment/>
    </xf>
    <xf numFmtId="0" fontId="84" fillId="0" borderId="16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84" fillId="0" borderId="0" xfId="0" applyFont="1" applyFill="1" applyAlignment="1">
      <alignment/>
    </xf>
    <xf numFmtId="0" fontId="12" fillId="0" borderId="123" xfId="0" applyFont="1" applyFill="1" applyBorder="1" applyAlignment="1">
      <alignment horizontal="center"/>
    </xf>
    <xf numFmtId="0" fontId="12" fillId="0" borderId="233" xfId="0" applyFont="1" applyFill="1" applyBorder="1" applyAlignment="1">
      <alignment horizontal="center"/>
    </xf>
    <xf numFmtId="0" fontId="12" fillId="0" borderId="234" xfId="0" applyFont="1" applyFill="1" applyBorder="1" applyAlignment="1">
      <alignment horizontal="center"/>
    </xf>
    <xf numFmtId="0" fontId="5" fillId="0" borderId="158" xfId="0" applyFont="1" applyFill="1" applyBorder="1" applyAlignment="1">
      <alignment horizontal="center"/>
    </xf>
    <xf numFmtId="0" fontId="5" fillId="0" borderId="235" xfId="0" applyFont="1" applyFill="1" applyBorder="1" applyAlignment="1">
      <alignment horizontal="center"/>
    </xf>
    <xf numFmtId="0" fontId="5" fillId="0" borderId="236" xfId="0" applyFont="1" applyFill="1" applyBorder="1" applyAlignment="1">
      <alignment horizontal="center"/>
    </xf>
    <xf numFmtId="0" fontId="0" fillId="0" borderId="216" xfId="0" applyFill="1" applyBorder="1" applyAlignment="1">
      <alignment/>
    </xf>
    <xf numFmtId="0" fontId="12" fillId="0" borderId="237" xfId="0" applyFont="1" applyFill="1" applyBorder="1" applyAlignment="1">
      <alignment horizontal="center"/>
    </xf>
    <xf numFmtId="0" fontId="12" fillId="0" borderId="238" xfId="0" applyFont="1" applyFill="1" applyBorder="1" applyAlignment="1">
      <alignment horizontal="center"/>
    </xf>
    <xf numFmtId="0" fontId="12" fillId="0" borderId="239" xfId="0" applyFont="1" applyFill="1" applyBorder="1" applyAlignment="1">
      <alignment horizontal="center"/>
    </xf>
    <xf numFmtId="0" fontId="16" fillId="20" borderId="140" xfId="0" applyFont="1" applyFill="1" applyBorder="1" applyAlignment="1">
      <alignment horizontal="right" wrapText="1"/>
    </xf>
    <xf numFmtId="0" fontId="16" fillId="20" borderId="139" xfId="0" applyFont="1" applyFill="1" applyBorder="1" applyAlignment="1">
      <alignment horizontal="right" wrapText="1"/>
    </xf>
    <xf numFmtId="0" fontId="16" fillId="20" borderId="194" xfId="0" applyFont="1" applyFill="1" applyBorder="1" applyAlignment="1">
      <alignment horizontal="right" wrapText="1"/>
    </xf>
    <xf numFmtId="0" fontId="16" fillId="20" borderId="11" xfId="0" applyFont="1" applyFill="1" applyBorder="1" applyAlignment="1">
      <alignment horizontal="right" wrapText="1"/>
    </xf>
    <xf numFmtId="0" fontId="16" fillId="20" borderId="69" xfId="0" applyFont="1" applyFill="1" applyBorder="1" applyAlignment="1">
      <alignment wrapText="1"/>
    </xf>
    <xf numFmtId="0" fontId="16" fillId="20" borderId="69" xfId="0" applyFont="1" applyFill="1" applyBorder="1" applyAlignment="1">
      <alignment horizontal="right" wrapText="1"/>
    </xf>
    <xf numFmtId="0" fontId="69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69" fillId="36" borderId="0" xfId="0" applyFont="1" applyFill="1" applyBorder="1" applyAlignment="1" applyProtection="1">
      <alignment horizontal="center" vertical="center" wrapText="1"/>
      <protection locked="0"/>
    </xf>
    <xf numFmtId="0" fontId="69" fillId="36" borderId="71" xfId="0" applyFont="1" applyFill="1" applyBorder="1" applyAlignment="1" applyProtection="1">
      <alignment horizontal="center" vertical="center" wrapText="1"/>
      <protection locked="0"/>
    </xf>
    <xf numFmtId="0" fontId="71" fillId="36" borderId="68" xfId="42" applyFont="1" applyFill="1" applyBorder="1" applyAlignment="1" quotePrefix="1">
      <alignment horizontal="left" vertical="center" wrapText="1"/>
      <protection/>
    </xf>
    <xf numFmtId="0" fontId="72" fillId="36" borderId="16" xfId="38" applyFont="1" applyFill="1" applyBorder="1" applyAlignment="1" applyProtection="1">
      <alignment horizontal="center" vertical="center" wrapText="1"/>
      <protection locked="0"/>
    </xf>
    <xf numFmtId="0" fontId="76" fillId="36" borderId="12" xfId="0" applyNumberFormat="1" applyFont="1" applyFill="1" applyBorder="1" applyAlignment="1" applyProtection="1">
      <alignment horizontal="left" vertical="center" wrapText="1"/>
      <protection locked="0"/>
    </xf>
    <xf numFmtId="0" fontId="72" fillId="36" borderId="36" xfId="38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11" xfId="38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36" xfId="42" applyFont="1" applyFill="1" applyBorder="1" applyAlignment="1" applyProtection="1" quotePrefix="1">
      <alignment horizontal="center" vertical="center" wrapText="1"/>
      <protection locked="0"/>
    </xf>
    <xf numFmtId="0" fontId="69" fillId="36" borderId="36" xfId="0" applyFont="1" applyFill="1" applyBorder="1" applyAlignment="1" applyProtection="1">
      <alignment horizontal="center" vertical="center" wrapText="1"/>
      <protection locked="0"/>
    </xf>
    <xf numFmtId="0" fontId="69" fillId="36" borderId="62" xfId="0" applyFont="1" applyFill="1" applyBorder="1" applyAlignment="1" applyProtection="1">
      <alignment horizontal="center" vertical="center" wrapText="1"/>
      <protection locked="0"/>
    </xf>
    <xf numFmtId="0" fontId="69" fillId="36" borderId="53" xfId="0" applyFont="1" applyFill="1" applyBorder="1" applyAlignment="1" applyProtection="1">
      <alignment horizontal="center" vertical="center" wrapText="1"/>
      <protection locked="0"/>
    </xf>
    <xf numFmtId="0" fontId="75" fillId="36" borderId="11" xfId="42" applyFont="1" applyFill="1" applyBorder="1" applyAlignment="1" applyProtection="1" quotePrefix="1">
      <alignment horizontal="center" vertical="center" wrapText="1"/>
      <protection locked="0"/>
    </xf>
    <xf numFmtId="0" fontId="72" fillId="36" borderId="11" xfId="38" applyFont="1" applyFill="1" applyBorder="1" applyAlignment="1" applyProtection="1">
      <alignment horizontal="center" vertical="center" wrapText="1"/>
      <protection locked="0"/>
    </xf>
    <xf numFmtId="0" fontId="56" fillId="36" borderId="62" xfId="0" applyNumberFormat="1" applyFont="1" applyFill="1" applyBorder="1" applyAlignment="1" applyProtection="1">
      <alignment/>
      <protection locked="0"/>
    </xf>
    <xf numFmtId="0" fontId="56" fillId="36" borderId="53" xfId="0" applyNumberFormat="1" applyFont="1" applyFill="1" applyBorder="1" applyAlignment="1" applyProtection="1">
      <alignment/>
      <protection locked="0"/>
    </xf>
    <xf numFmtId="0" fontId="70" fillId="36" borderId="12" xfId="0" applyNumberFormat="1" applyFont="1" applyFill="1" applyBorder="1" applyAlignment="1" applyProtection="1">
      <alignment/>
      <protection locked="0"/>
    </xf>
    <xf numFmtId="0" fontId="16" fillId="20" borderId="33" xfId="0" applyFont="1" applyFill="1" applyBorder="1" applyAlignment="1">
      <alignment horizontal="right" wrapText="1"/>
    </xf>
    <xf numFmtId="0" fontId="17" fillId="20" borderId="96" xfId="0" applyFont="1" applyFill="1" applyBorder="1" applyAlignment="1">
      <alignment horizontal="right" wrapText="1"/>
    </xf>
    <xf numFmtId="0" fontId="17" fillId="20" borderId="54" xfId="0" applyFont="1" applyFill="1" applyBorder="1" applyAlignment="1">
      <alignment horizontal="right" wrapText="1"/>
    </xf>
    <xf numFmtId="0" fontId="17" fillId="20" borderId="54" xfId="0" applyFont="1" applyFill="1" applyBorder="1" applyAlignment="1">
      <alignment wrapText="1"/>
    </xf>
    <xf numFmtId="0" fontId="17" fillId="20" borderId="11" xfId="0" applyFont="1" applyFill="1" applyBorder="1" applyAlignment="1">
      <alignment wrapText="1"/>
    </xf>
    <xf numFmtId="0" fontId="17" fillId="20" borderId="28" xfId="42" applyFont="1" applyFill="1" applyBorder="1" applyAlignment="1">
      <alignment vertical="center" wrapText="1"/>
      <protection/>
    </xf>
    <xf numFmtId="0" fontId="16" fillId="20" borderId="31" xfId="0" applyFont="1" applyFill="1" applyBorder="1" applyAlignment="1">
      <alignment horizontal="right" wrapText="1"/>
    </xf>
    <xf numFmtId="0" fontId="16" fillId="20" borderId="44" xfId="0" applyFont="1" applyFill="1" applyBorder="1" applyAlignment="1">
      <alignment horizontal="right" wrapText="1"/>
    </xf>
    <xf numFmtId="0" fontId="16" fillId="20" borderId="64" xfId="0" applyFont="1" applyFill="1" applyBorder="1" applyAlignment="1">
      <alignment horizontal="right" wrapText="1"/>
    </xf>
    <xf numFmtId="0" fontId="22" fillId="36" borderId="42" xfId="42" applyFont="1" applyFill="1" applyBorder="1" applyAlignment="1" quotePrefix="1">
      <alignment horizontal="center" vertical="center" wrapText="1"/>
      <protection/>
    </xf>
    <xf numFmtId="0" fontId="17" fillId="36" borderId="70" xfId="42" applyFont="1" applyFill="1" applyBorder="1" applyAlignment="1" quotePrefix="1">
      <alignment horizontal="center" vertical="center" wrapText="1"/>
      <protection/>
    </xf>
    <xf numFmtId="0" fontId="18" fillId="36" borderId="65" xfId="0" applyFont="1" applyFill="1" applyBorder="1" applyAlignment="1">
      <alignment horizontal="center" vertical="center" wrapText="1"/>
    </xf>
    <xf numFmtId="0" fontId="16" fillId="36" borderId="19" xfId="38" applyFont="1" applyFill="1" applyBorder="1" applyAlignment="1">
      <alignment horizontal="center" vertical="center" wrapText="1"/>
      <protection/>
    </xf>
    <xf numFmtId="0" fontId="18" fillId="36" borderId="76" xfId="0" applyFont="1" applyFill="1" applyBorder="1" applyAlignment="1">
      <alignment horizontal="center" vertical="center" wrapText="1"/>
    </xf>
    <xf numFmtId="0" fontId="18" fillId="36" borderId="55" xfId="0" applyFont="1" applyFill="1" applyBorder="1" applyAlignment="1">
      <alignment horizontal="center" vertical="center" wrapText="1"/>
    </xf>
    <xf numFmtId="0" fontId="18" fillId="36" borderId="56" xfId="0" applyFont="1" applyFill="1" applyBorder="1" applyAlignment="1">
      <alignment horizontal="center" vertical="center" wrapText="1"/>
    </xf>
    <xf numFmtId="0" fontId="18" fillId="36" borderId="57" xfId="0" applyFont="1" applyFill="1" applyBorder="1" applyAlignment="1">
      <alignment horizontal="center" vertical="center" wrapText="1"/>
    </xf>
    <xf numFmtId="0" fontId="49" fillId="36" borderId="28" xfId="42" applyFont="1" applyFill="1" applyBorder="1" applyAlignment="1" quotePrefix="1">
      <alignment vertical="center" wrapText="1"/>
      <protection/>
    </xf>
    <xf numFmtId="0" fontId="49" fillId="36" borderId="17" xfId="42" applyFont="1" applyFill="1" applyBorder="1" applyAlignment="1" quotePrefix="1">
      <alignment vertical="center" wrapText="1"/>
      <protection/>
    </xf>
    <xf numFmtId="0" fontId="49" fillId="36" borderId="47" xfId="42" applyFont="1" applyFill="1" applyBorder="1" applyAlignment="1" quotePrefix="1">
      <alignment vertical="center" wrapText="1"/>
      <protection/>
    </xf>
    <xf numFmtId="0" fontId="22" fillId="36" borderId="17" xfId="42" applyFont="1" applyFill="1" applyBorder="1" applyAlignment="1" quotePrefix="1">
      <alignment vertical="center" wrapText="1"/>
      <protection/>
    </xf>
    <xf numFmtId="0" fontId="16" fillId="20" borderId="65" xfId="38" applyFont="1" applyFill="1" applyBorder="1" applyAlignment="1">
      <alignment horizontal="center" vertical="center" wrapText="1"/>
      <protection/>
    </xf>
    <xf numFmtId="0" fontId="69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70" fillId="36" borderId="0" xfId="0" applyFont="1" applyFill="1" applyBorder="1" applyAlignment="1" applyProtection="1">
      <alignment horizontal="center" vertical="center" wrapText="1"/>
      <protection locked="0"/>
    </xf>
    <xf numFmtId="0" fontId="69" fillId="36" borderId="0" xfId="0" applyFont="1" applyFill="1" applyBorder="1" applyAlignment="1" applyProtection="1">
      <alignment horizontal="center" vertical="center" wrapText="1"/>
      <protection locked="0"/>
    </xf>
    <xf numFmtId="0" fontId="72" fillId="36" borderId="64" xfId="33" applyFont="1" applyFill="1" applyBorder="1" applyAlignment="1" applyProtection="1" quotePrefix="1">
      <alignment horizontal="center" vertical="center" wrapText="1"/>
      <protection locked="0"/>
    </xf>
    <xf numFmtId="0" fontId="72" fillId="36" borderId="194" xfId="33" applyFont="1" applyFill="1" applyBorder="1" applyAlignment="1" applyProtection="1" quotePrefix="1">
      <alignment horizontal="center" vertical="center" wrapText="1"/>
      <protection locked="0"/>
    </xf>
    <xf numFmtId="0" fontId="72" fillId="36" borderId="36" xfId="38" applyFont="1" applyFill="1" applyBorder="1" applyAlignment="1" applyProtection="1" quotePrefix="1">
      <alignment vertical="center" wrapText="1"/>
      <protection locked="0"/>
    </xf>
    <xf numFmtId="0" fontId="72" fillId="36" borderId="62" xfId="38" applyFont="1" applyFill="1" applyBorder="1" applyAlignment="1" applyProtection="1" quotePrefix="1">
      <alignment vertical="center" wrapText="1"/>
      <protection locked="0"/>
    </xf>
    <xf numFmtId="0" fontId="72" fillId="36" borderId="63" xfId="38" applyFont="1" applyFill="1" applyBorder="1" applyAlignment="1" applyProtection="1" quotePrefix="1">
      <alignment vertical="center" wrapText="1"/>
      <protection locked="0"/>
    </xf>
    <xf numFmtId="0" fontId="72" fillId="36" borderId="25" xfId="42" applyNumberFormat="1" applyFont="1" applyFill="1" applyBorder="1" applyAlignment="1" applyProtection="1" quotePrefix="1">
      <alignment vertical="center" wrapText="1"/>
      <protection locked="0"/>
    </xf>
    <xf numFmtId="0" fontId="72" fillId="36" borderId="31" xfId="42" applyNumberFormat="1" applyFont="1" applyFill="1" applyBorder="1" applyAlignment="1" applyProtection="1" quotePrefix="1">
      <alignment vertical="center" wrapText="1"/>
      <protection locked="0"/>
    </xf>
    <xf numFmtId="0" fontId="72" fillId="36" borderId="64" xfId="42" applyNumberFormat="1" applyFont="1" applyFill="1" applyBorder="1" applyAlignment="1" applyProtection="1" quotePrefix="1">
      <alignment vertical="center" wrapText="1"/>
      <protection locked="0"/>
    </xf>
    <xf numFmtId="0" fontId="75" fillId="36" borderId="29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45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34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37" xfId="42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36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29" xfId="38" applyNumberFormat="1" applyFont="1" applyFill="1" applyBorder="1" applyAlignment="1" applyProtection="1" quotePrefix="1">
      <alignment vertical="center" wrapText="1"/>
      <protection locked="0"/>
    </xf>
    <xf numFmtId="0" fontId="75" fillId="36" borderId="28" xfId="38" applyNumberFormat="1" applyFont="1" applyFill="1" applyBorder="1" applyAlignment="1" applyProtection="1" quotePrefix="1">
      <alignment vertical="center" wrapText="1"/>
      <protection locked="0"/>
    </xf>
    <xf numFmtId="0" fontId="72" fillId="36" borderId="34" xfId="38" applyNumberFormat="1" applyFont="1" applyFill="1" applyBorder="1" applyAlignment="1" applyProtection="1" quotePrefix="1">
      <alignment vertical="center" wrapText="1"/>
      <protection locked="0"/>
    </xf>
    <xf numFmtId="0" fontId="72" fillId="36" borderId="15" xfId="38" applyNumberFormat="1" applyFont="1" applyFill="1" applyBorder="1" applyAlignment="1" applyProtection="1" quotePrefix="1">
      <alignment vertical="center" wrapText="1"/>
      <protection locked="0"/>
    </xf>
    <xf numFmtId="0" fontId="72" fillId="36" borderId="26" xfId="38" applyNumberFormat="1" applyFont="1" applyFill="1" applyBorder="1" applyAlignment="1" applyProtection="1" quotePrefix="1">
      <alignment vertical="center" wrapText="1"/>
      <protection locked="0"/>
    </xf>
    <xf numFmtId="0" fontId="72" fillId="36" borderId="62" xfId="42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14" xfId="42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15" xfId="42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55" xfId="38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56" xfId="38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59" xfId="38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57" xfId="38" applyNumberFormat="1" applyFont="1" applyFill="1" applyBorder="1" applyAlignment="1" applyProtection="1" quotePrefix="1">
      <alignment horizontal="center" vertical="center" wrapText="1"/>
      <protection locked="0"/>
    </xf>
    <xf numFmtId="0" fontId="75" fillId="36" borderId="58" xfId="38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50" xfId="38" applyNumberFormat="1" applyFont="1" applyFill="1" applyBorder="1" applyAlignment="1" applyProtection="1" quotePrefix="1">
      <alignment horizontal="center" vertical="center" wrapText="1"/>
      <protection locked="0"/>
    </xf>
    <xf numFmtId="0" fontId="76" fillId="36" borderId="0" xfId="0" applyNumberFormat="1" applyFont="1" applyFill="1" applyBorder="1" applyAlignment="1" applyProtection="1">
      <alignment/>
      <protection locked="0"/>
    </xf>
    <xf numFmtId="0" fontId="72" fillId="36" borderId="140" xfId="38" applyNumberFormat="1" applyFont="1" applyFill="1" applyBorder="1" applyAlignment="1" applyProtection="1" quotePrefix="1">
      <alignment horizontal="center" vertical="center" wrapText="1"/>
      <protection locked="0"/>
    </xf>
    <xf numFmtId="0" fontId="71" fillId="36" borderId="0" xfId="0" applyFont="1" applyFill="1" applyAlignment="1" quotePrefix="1">
      <alignment/>
    </xf>
    <xf numFmtId="0" fontId="72" fillId="36" borderId="47" xfId="42" applyFont="1" applyFill="1" applyBorder="1" applyAlignment="1" applyProtection="1" quotePrefix="1">
      <alignment horizontal="center" vertical="center" wrapText="1"/>
      <protection locked="0"/>
    </xf>
    <xf numFmtId="0" fontId="72" fillId="36" borderId="67" xfId="42" applyFont="1" applyFill="1" applyBorder="1" applyAlignment="1" applyProtection="1" quotePrefix="1">
      <alignment horizontal="center" vertical="center" wrapText="1"/>
      <protection locked="0"/>
    </xf>
    <xf numFmtId="0" fontId="72" fillId="36" borderId="0" xfId="45" applyFont="1" applyFill="1" applyBorder="1" applyAlignment="1" applyProtection="1" quotePrefix="1">
      <alignment horizontal="center" vertical="center" wrapText="1"/>
      <protection locked="0"/>
    </xf>
    <xf numFmtId="0" fontId="73" fillId="36" borderId="0" xfId="35" applyFont="1" applyFill="1" applyBorder="1" applyAlignment="1" applyProtection="1" quotePrefix="1">
      <alignment horizontal="left" textRotation="90" wrapText="1"/>
      <protection locked="0"/>
    </xf>
    <xf numFmtId="0" fontId="72" fillId="36" borderId="0" xfId="38" applyFont="1" applyFill="1" applyBorder="1" applyAlignment="1" applyProtection="1">
      <alignment horizontal="center" vertical="center" wrapText="1"/>
      <protection locked="0"/>
    </xf>
    <xf numFmtId="0" fontId="72" fillId="36" borderId="0" xfId="42" applyFont="1" applyFill="1" applyBorder="1" applyAlignment="1" applyProtection="1" quotePrefix="1">
      <alignment horizontal="center" vertical="center" wrapText="1"/>
      <protection locked="0"/>
    </xf>
    <xf numFmtId="0" fontId="70" fillId="36" borderId="0" xfId="0" applyFont="1" applyFill="1" applyAlignment="1" applyProtection="1">
      <alignment horizontal="center" vertical="center"/>
      <protection locked="0"/>
    </xf>
    <xf numFmtId="0" fontId="72" fillId="36" borderId="0" xfId="38" applyFont="1" applyFill="1" applyBorder="1" applyAlignment="1" applyProtection="1" quotePrefix="1">
      <alignment horizontal="center" vertical="center" wrapText="1"/>
      <protection locked="0"/>
    </xf>
    <xf numFmtId="0" fontId="72" fillId="36" borderId="14" xfId="38" applyFont="1" applyFill="1" applyBorder="1" applyAlignment="1" applyProtection="1" quotePrefix="1">
      <alignment horizontal="center" vertical="center" wrapText="1"/>
      <protection locked="0"/>
    </xf>
    <xf numFmtId="0" fontId="75" fillId="36" borderId="37" xfId="38" applyFont="1" applyFill="1" applyBorder="1" applyAlignment="1" applyProtection="1" quotePrefix="1">
      <alignment horizontal="center" vertical="center" wrapText="1"/>
      <protection locked="0"/>
    </xf>
    <xf numFmtId="0" fontId="69" fillId="36" borderId="0" xfId="0" applyFont="1" applyFill="1" applyBorder="1" applyAlignment="1" applyProtection="1">
      <alignment horizontal="center" vertical="center"/>
      <protection locked="0"/>
    </xf>
    <xf numFmtId="0" fontId="76" fillId="36" borderId="0" xfId="0" applyFont="1" applyFill="1" applyBorder="1" applyAlignment="1" applyProtection="1">
      <alignment horizontal="center" vertical="center"/>
      <protection locked="0"/>
    </xf>
    <xf numFmtId="0" fontId="73" fillId="36" borderId="31" xfId="35" applyFont="1" applyFill="1" applyBorder="1" applyAlignment="1" applyProtection="1" quotePrefix="1">
      <alignment horizontal="left" textRotation="90" wrapText="1"/>
      <protection locked="0"/>
    </xf>
    <xf numFmtId="0" fontId="71" fillId="36" borderId="21" xfId="0" applyFont="1" applyFill="1" applyBorder="1" applyAlignment="1" applyProtection="1">
      <alignment horizontal="center" vertical="center"/>
      <protection locked="0"/>
    </xf>
    <xf numFmtId="0" fontId="71" fillId="36" borderId="24" xfId="0" applyFont="1" applyFill="1" applyBorder="1" applyAlignment="1" applyProtection="1">
      <alignment horizontal="center" vertical="center"/>
      <protection locked="0"/>
    </xf>
    <xf numFmtId="0" fontId="71" fillId="36" borderId="32" xfId="0" applyFont="1" applyFill="1" applyBorder="1" applyAlignment="1" applyProtection="1">
      <alignment horizontal="center" vertical="center"/>
      <protection locked="0"/>
    </xf>
    <xf numFmtId="0" fontId="71" fillId="36" borderId="35" xfId="0" applyFont="1" applyFill="1" applyBorder="1" applyAlignment="1" applyProtection="1">
      <alignment horizontal="center" vertical="center"/>
      <protection locked="0"/>
    </xf>
    <xf numFmtId="0" fontId="69" fillId="36" borderId="16" xfId="0" applyFont="1" applyFill="1" applyBorder="1" applyAlignment="1" applyProtection="1">
      <alignment horizontal="center" vertical="center"/>
      <protection locked="0"/>
    </xf>
    <xf numFmtId="0" fontId="69" fillId="36" borderId="17" xfId="0" applyFont="1" applyFill="1" applyBorder="1" applyAlignment="1" applyProtection="1">
      <alignment horizontal="center" vertical="center"/>
      <protection locked="0"/>
    </xf>
    <xf numFmtId="0" fontId="69" fillId="36" borderId="23" xfId="0" applyFont="1" applyFill="1" applyBorder="1" applyAlignment="1" applyProtection="1">
      <alignment horizontal="center" vertical="center"/>
      <protection locked="0"/>
    </xf>
    <xf numFmtId="0" fontId="69" fillId="36" borderId="18" xfId="0" applyFont="1" applyFill="1" applyBorder="1" applyAlignment="1" applyProtection="1">
      <alignment horizontal="center" vertical="center"/>
      <protection locked="0"/>
    </xf>
    <xf numFmtId="0" fontId="69" fillId="36" borderId="22" xfId="0" applyFont="1" applyFill="1" applyBorder="1" applyAlignment="1" applyProtection="1">
      <alignment horizontal="center" vertical="center"/>
      <protection locked="0"/>
    </xf>
    <xf numFmtId="0" fontId="69" fillId="36" borderId="70" xfId="0" applyFont="1" applyFill="1" applyBorder="1" applyAlignment="1" applyProtection="1">
      <alignment horizontal="center" vertical="center"/>
      <protection locked="0"/>
    </xf>
    <xf numFmtId="0" fontId="70" fillId="36" borderId="70" xfId="0" applyFont="1" applyFill="1" applyBorder="1" applyAlignment="1">
      <alignment/>
    </xf>
    <xf numFmtId="0" fontId="70" fillId="36" borderId="88" xfId="0" applyFont="1" applyFill="1" applyBorder="1" applyAlignment="1">
      <alignment/>
    </xf>
    <xf numFmtId="0" fontId="75" fillId="36" borderId="10" xfId="42" applyFont="1" applyFill="1" applyBorder="1" applyAlignment="1" applyProtection="1" quotePrefix="1">
      <alignment horizontal="center" vertical="center" wrapText="1"/>
      <protection locked="0"/>
    </xf>
    <xf numFmtId="0" fontId="75" fillId="36" borderId="12" xfId="38" applyFont="1" applyFill="1" applyBorder="1" applyAlignment="1" applyProtection="1" quotePrefix="1">
      <alignment horizontal="center" vertical="center" wrapText="1"/>
      <protection locked="0"/>
    </xf>
    <xf numFmtId="0" fontId="75" fillId="36" borderId="49" xfId="42" applyFont="1" applyFill="1" applyBorder="1" applyAlignment="1" applyProtection="1" quotePrefix="1">
      <alignment horizontal="center" vertical="center" wrapText="1"/>
      <protection locked="0"/>
    </xf>
    <xf numFmtId="0" fontId="12" fillId="0" borderId="208" xfId="0" applyFont="1" applyFill="1" applyBorder="1" applyAlignment="1">
      <alignment horizontal="left" vertical="center"/>
    </xf>
    <xf numFmtId="0" fontId="12" fillId="0" borderId="237" xfId="0" applyFont="1" applyFill="1" applyBorder="1" applyAlignment="1">
      <alignment horizontal="left" vertical="center" wrapText="1"/>
    </xf>
    <xf numFmtId="0" fontId="12" fillId="21" borderId="206" xfId="42" applyFont="1" applyFill="1" applyBorder="1" applyAlignment="1">
      <alignment horizontal="center" vertical="center" wrapText="1"/>
      <protection/>
    </xf>
    <xf numFmtId="0" fontId="12" fillId="21" borderId="207" xfId="42" applyFont="1" applyFill="1" applyBorder="1" applyAlignment="1">
      <alignment horizontal="center" vertical="center" wrapText="1"/>
      <protection/>
    </xf>
    <xf numFmtId="0" fontId="5" fillId="21" borderId="208" xfId="42" applyFont="1" applyFill="1" applyBorder="1" applyAlignment="1">
      <alignment horizontal="center" vertical="center" wrapText="1"/>
      <protection/>
    </xf>
    <xf numFmtId="0" fontId="12" fillId="21" borderId="154" xfId="42" applyFont="1" applyFill="1" applyBorder="1" applyAlignment="1">
      <alignment horizontal="center" vertical="center" wrapText="1"/>
      <protection/>
    </xf>
    <xf numFmtId="0" fontId="12" fillId="0" borderId="210" xfId="0" applyFont="1" applyFill="1" applyBorder="1" applyAlignment="1">
      <alignment horizontal="left" vertical="center" wrapText="1"/>
    </xf>
    <xf numFmtId="0" fontId="12" fillId="0" borderId="238" xfId="0" applyFont="1" applyFill="1" applyBorder="1" applyAlignment="1">
      <alignment horizontal="left" vertical="center" wrapText="1"/>
    </xf>
    <xf numFmtId="0" fontId="12" fillId="21" borderId="209" xfId="0" applyFont="1" applyFill="1" applyBorder="1" applyAlignment="1">
      <alignment horizontal="center"/>
    </xf>
    <xf numFmtId="0" fontId="12" fillId="21" borderId="202" xfId="0" applyFont="1" applyFill="1" applyBorder="1" applyAlignment="1">
      <alignment horizontal="center"/>
    </xf>
    <xf numFmtId="0" fontId="5" fillId="21" borderId="210" xfId="0" applyFont="1" applyFill="1" applyBorder="1" applyAlignment="1">
      <alignment horizontal="center"/>
    </xf>
    <xf numFmtId="0" fontId="12" fillId="21" borderId="203" xfId="0" applyFont="1" applyFill="1" applyBorder="1" applyAlignment="1">
      <alignment horizontal="center"/>
    </xf>
    <xf numFmtId="0" fontId="12" fillId="0" borderId="240" xfId="0" applyFont="1" applyFill="1" applyBorder="1" applyAlignment="1">
      <alignment horizontal="left" vertical="center" wrapText="1"/>
    </xf>
    <xf numFmtId="0" fontId="12" fillId="0" borderId="241" xfId="0" applyFont="1" applyFill="1" applyBorder="1" applyAlignment="1">
      <alignment horizontal="left" vertical="center" wrapText="1"/>
    </xf>
    <xf numFmtId="0" fontId="12" fillId="21" borderId="211" xfId="0" applyFont="1" applyFill="1" applyBorder="1" applyAlignment="1">
      <alignment horizontal="center"/>
    </xf>
    <xf numFmtId="0" fontId="12" fillId="21" borderId="212" xfId="0" applyFont="1" applyFill="1" applyBorder="1" applyAlignment="1">
      <alignment horizontal="center"/>
    </xf>
    <xf numFmtId="0" fontId="5" fillId="21" borderId="213" xfId="0" applyFont="1" applyFill="1" applyBorder="1" applyAlignment="1">
      <alignment horizontal="center"/>
    </xf>
    <xf numFmtId="0" fontId="12" fillId="21" borderId="214" xfId="0" applyFont="1" applyFill="1" applyBorder="1" applyAlignment="1">
      <alignment horizontal="center"/>
    </xf>
    <xf numFmtId="0" fontId="5" fillId="0" borderId="216" xfId="0" applyFont="1" applyFill="1" applyBorder="1" applyAlignment="1">
      <alignment horizontal="center" vertical="center"/>
    </xf>
    <xf numFmtId="0" fontId="57" fillId="0" borderId="104" xfId="36" applyFont="1" applyFill="1" applyBorder="1" applyAlignment="1">
      <alignment horizontal="left" vertical="center" textRotation="255" wrapText="1"/>
      <protection/>
    </xf>
    <xf numFmtId="0" fontId="57" fillId="0" borderId="205" xfId="36" applyFont="1" applyFill="1" applyBorder="1" applyAlignment="1">
      <alignment horizontal="left" vertical="center" textRotation="255" wrapText="1"/>
      <protection/>
    </xf>
    <xf numFmtId="0" fontId="57" fillId="0" borderId="0" xfId="36" applyFont="1" applyFill="1" applyBorder="1" applyAlignment="1">
      <alignment horizontal="left" vertical="center" textRotation="255" wrapText="1"/>
      <protection/>
    </xf>
    <xf numFmtId="0" fontId="63" fillId="0" borderId="0" xfId="36" applyFont="1" applyFill="1" applyBorder="1" applyAlignment="1">
      <alignment horizontal="left" vertical="center" textRotation="255" wrapText="1"/>
      <protection/>
    </xf>
    <xf numFmtId="0" fontId="57" fillId="0" borderId="153" xfId="36" applyFont="1" applyFill="1" applyBorder="1" applyAlignment="1">
      <alignment horizontal="left" vertical="center" textRotation="255" wrapText="1"/>
      <protection/>
    </xf>
    <xf numFmtId="0" fontId="57" fillId="0" borderId="126" xfId="42" applyFont="1" applyFill="1" applyBorder="1" applyAlignment="1">
      <alignment horizontal="left" vertical="center" wrapText="1"/>
      <protection/>
    </xf>
    <xf numFmtId="0" fontId="57" fillId="0" borderId="0" xfId="42" applyFont="1" applyFill="1" applyBorder="1" applyAlignment="1">
      <alignment horizontal="left" vertical="center" wrapText="1"/>
      <protection/>
    </xf>
    <xf numFmtId="0" fontId="63" fillId="0" borderId="0" xfId="42" applyFont="1" applyFill="1" applyBorder="1" applyAlignment="1">
      <alignment horizontal="left" vertical="center" wrapText="1"/>
      <protection/>
    </xf>
    <xf numFmtId="0" fontId="57" fillId="0" borderId="160" xfId="42" applyFont="1" applyFill="1" applyBorder="1" applyAlignment="1">
      <alignment horizontal="left" vertical="center" wrapText="1"/>
      <protection/>
    </xf>
    <xf numFmtId="0" fontId="12" fillId="21" borderId="201" xfId="0" applyFont="1" applyFill="1" applyBorder="1" applyAlignment="1">
      <alignment horizontal="left"/>
    </xf>
    <xf numFmtId="0" fontId="12" fillId="21" borderId="202" xfId="0" applyFont="1" applyFill="1" applyBorder="1" applyAlignment="1">
      <alignment horizontal="left"/>
    </xf>
    <xf numFmtId="0" fontId="12" fillId="0" borderId="21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left" vertical="center"/>
    </xf>
    <xf numFmtId="0" fontId="12" fillId="0" borderId="205" xfId="0" applyFont="1" applyFill="1" applyBorder="1" applyAlignment="1">
      <alignment horizontal="left" vertical="center"/>
    </xf>
    <xf numFmtId="0" fontId="5" fillId="0" borderId="122" xfId="0" applyFont="1" applyFill="1" applyBorder="1" applyAlignment="1">
      <alignment horizontal="left" vertical="center"/>
    </xf>
    <xf numFmtId="0" fontId="12" fillId="0" borderId="122" xfId="0" applyFont="1" applyFill="1" applyBorder="1" applyAlignment="1">
      <alignment horizontal="left" vertical="center"/>
    </xf>
    <xf numFmtId="0" fontId="12" fillId="21" borderId="209" xfId="0" applyFont="1" applyFill="1" applyBorder="1" applyAlignment="1">
      <alignment horizontal="left"/>
    </xf>
    <xf numFmtId="0" fontId="12" fillId="21" borderId="210" xfId="0" applyFont="1" applyFill="1" applyBorder="1" applyAlignment="1">
      <alignment horizontal="center"/>
    </xf>
    <xf numFmtId="0" fontId="12" fillId="21" borderId="211" xfId="0" applyFont="1" applyFill="1" applyBorder="1" applyAlignment="1">
      <alignment horizontal="left"/>
    </xf>
    <xf numFmtId="0" fontId="12" fillId="21" borderId="212" xfId="0" applyFont="1" applyFill="1" applyBorder="1" applyAlignment="1">
      <alignment horizontal="left"/>
    </xf>
    <xf numFmtId="0" fontId="12" fillId="0" borderId="149" xfId="0" applyFont="1" applyFill="1" applyBorder="1" applyAlignment="1">
      <alignment horizontal="left" vertical="center"/>
    </xf>
    <xf numFmtId="0" fontId="12" fillId="0" borderId="218" xfId="0" applyFont="1" applyFill="1" applyBorder="1" applyAlignment="1">
      <alignment horizontal="left" vertical="center" wrapText="1"/>
    </xf>
    <xf numFmtId="0" fontId="12" fillId="0" borderId="226" xfId="0" applyFont="1" applyFill="1" applyBorder="1" applyAlignment="1">
      <alignment horizontal="left" vertical="center"/>
    </xf>
    <xf numFmtId="0" fontId="12" fillId="0" borderId="220" xfId="0" applyFont="1" applyFill="1" applyBorder="1" applyAlignment="1">
      <alignment horizontal="left" vertical="center"/>
    </xf>
    <xf numFmtId="0" fontId="12" fillId="0" borderId="104" xfId="0" applyFont="1" applyFill="1" applyBorder="1" applyAlignment="1">
      <alignment vertical="center"/>
    </xf>
    <xf numFmtId="0" fontId="12" fillId="0" borderId="205" xfId="0" applyFont="1" applyFill="1" applyBorder="1" applyAlignment="1">
      <alignment vertical="center"/>
    </xf>
    <xf numFmtId="0" fontId="5" fillId="0" borderId="122" xfId="0" applyFont="1" applyFill="1" applyBorder="1" applyAlignment="1">
      <alignment vertical="center"/>
    </xf>
    <xf numFmtId="0" fontId="5" fillId="0" borderId="237" xfId="0" applyFont="1" applyFill="1" applyBorder="1" applyAlignment="1">
      <alignment horizontal="center" vertical="center"/>
    </xf>
    <xf numFmtId="0" fontId="12" fillId="0" borderId="212" xfId="0" applyFont="1" applyFill="1" applyBorder="1" applyAlignment="1">
      <alignment horizontal="left" wrapText="1"/>
    </xf>
    <xf numFmtId="0" fontId="12" fillId="0" borderId="201" xfId="0" applyFont="1" applyFill="1" applyBorder="1" applyAlignment="1">
      <alignment horizontal="left" vertical="center"/>
    </xf>
    <xf numFmtId="0" fontId="12" fillId="0" borderId="211" xfId="0" applyFont="1" applyFill="1" applyBorder="1" applyAlignment="1">
      <alignment horizontal="center" vertical="center"/>
    </xf>
    <xf numFmtId="0" fontId="12" fillId="0" borderId="212" xfId="0" applyFont="1" applyFill="1" applyBorder="1" applyAlignment="1">
      <alignment horizontal="center" vertical="center"/>
    </xf>
    <xf numFmtId="0" fontId="12" fillId="0" borderId="214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/>
    </xf>
    <xf numFmtId="0" fontId="12" fillId="0" borderId="134" xfId="0" applyFont="1" applyFill="1" applyBorder="1" applyAlignment="1">
      <alignment horizontal="center"/>
    </xf>
    <xf numFmtId="0" fontId="12" fillId="0" borderId="108" xfId="0" applyFont="1" applyFill="1" applyBorder="1" applyAlignment="1">
      <alignment horizontal="center"/>
    </xf>
    <xf numFmtId="0" fontId="5" fillId="0" borderId="157" xfId="0" applyFont="1" applyFill="1" applyBorder="1" applyAlignment="1">
      <alignment horizontal="center"/>
    </xf>
    <xf numFmtId="0" fontId="142" fillId="0" borderId="47" xfId="0" applyFont="1" applyFill="1" applyBorder="1" applyAlignment="1">
      <alignment horizontal="center" vertical="center"/>
    </xf>
    <xf numFmtId="0" fontId="142" fillId="0" borderId="204" xfId="0" applyFont="1" applyFill="1" applyBorder="1" applyAlignment="1">
      <alignment horizontal="center" vertical="center"/>
    </xf>
    <xf numFmtId="0" fontId="142" fillId="0" borderId="75" xfId="0" applyFont="1" applyFill="1" applyBorder="1" applyAlignment="1">
      <alignment horizontal="center" vertical="center"/>
    </xf>
    <xf numFmtId="0" fontId="141" fillId="0" borderId="80" xfId="0" applyFont="1" applyFill="1" applyBorder="1" applyAlignment="1">
      <alignment horizontal="center" vertical="center"/>
    </xf>
    <xf numFmtId="0" fontId="141" fillId="0" borderId="75" xfId="0" applyFont="1" applyFill="1" applyBorder="1" applyAlignment="1">
      <alignment horizontal="center" vertical="center"/>
    </xf>
    <xf numFmtId="0" fontId="141" fillId="0" borderId="81" xfId="0" applyFont="1" applyFill="1" applyBorder="1" applyAlignment="1">
      <alignment horizontal="center" vertical="center"/>
    </xf>
    <xf numFmtId="0" fontId="141" fillId="0" borderId="82" xfId="0" applyFont="1" applyFill="1" applyBorder="1" applyAlignment="1">
      <alignment horizontal="center" vertical="center"/>
    </xf>
    <xf numFmtId="0" fontId="142" fillId="0" borderId="78" xfId="0" applyFont="1" applyFill="1" applyBorder="1" applyAlignment="1">
      <alignment horizontal="center" vertical="center" wrapText="1"/>
    </xf>
    <xf numFmtId="0" fontId="142" fillId="0" borderId="87" xfId="0" applyFont="1" applyFill="1" applyBorder="1" applyAlignment="1">
      <alignment horizontal="center" vertical="center" wrapText="1"/>
    </xf>
    <xf numFmtId="49" fontId="142" fillId="0" borderId="74" xfId="0" applyNumberFormat="1" applyFont="1" applyFill="1" applyBorder="1" applyAlignment="1">
      <alignment horizontal="center" vertical="center"/>
    </xf>
    <xf numFmtId="49" fontId="142" fillId="0" borderId="73" xfId="0" applyNumberFormat="1" applyFont="1" applyFill="1" applyBorder="1" applyAlignment="1">
      <alignment horizontal="center" vertical="center"/>
    </xf>
    <xf numFmtId="0" fontId="142" fillId="0" borderId="81" xfId="0" applyFont="1" applyFill="1" applyBorder="1" applyAlignment="1">
      <alignment horizontal="center" vertical="center"/>
    </xf>
    <xf numFmtId="0" fontId="142" fillId="0" borderId="80" xfId="0" applyFont="1" applyFill="1" applyBorder="1" applyAlignment="1">
      <alignment horizontal="center" vertical="center"/>
    </xf>
    <xf numFmtId="0" fontId="142" fillId="0" borderId="82" xfId="0" applyFont="1" applyFill="1" applyBorder="1" applyAlignment="1">
      <alignment horizontal="center" vertical="center"/>
    </xf>
    <xf numFmtId="49" fontId="139" fillId="0" borderId="78" xfId="0" applyNumberFormat="1" applyFont="1" applyFill="1" applyBorder="1" applyAlignment="1">
      <alignment horizontal="center" vertical="center" wrapText="1"/>
    </xf>
    <xf numFmtId="49" fontId="139" fillId="0" borderId="87" xfId="0" applyNumberFormat="1" applyFont="1" applyFill="1" applyBorder="1" applyAlignment="1">
      <alignment horizontal="center" vertical="center" wrapText="1"/>
    </xf>
    <xf numFmtId="0" fontId="140" fillId="0" borderId="74" xfId="0" applyFont="1" applyFill="1" applyBorder="1" applyAlignment="1">
      <alignment horizontal="center" vertical="center"/>
    </xf>
    <xf numFmtId="0" fontId="140" fillId="0" borderId="22" xfId="0" applyFont="1" applyFill="1" applyBorder="1" applyAlignment="1">
      <alignment horizontal="center" vertical="center"/>
    </xf>
    <xf numFmtId="0" fontId="142" fillId="0" borderId="85" xfId="0" applyFont="1" applyFill="1" applyBorder="1" applyAlignment="1">
      <alignment horizontal="center" vertical="center"/>
    </xf>
    <xf numFmtId="0" fontId="142" fillId="0" borderId="91" xfId="0" applyFont="1" applyFill="1" applyBorder="1" applyAlignment="1">
      <alignment horizontal="center" vertical="center"/>
    </xf>
    <xf numFmtId="0" fontId="142" fillId="0" borderId="60" xfId="0" applyFont="1" applyFill="1" applyBorder="1" applyAlignment="1">
      <alignment horizontal="center" vertical="center"/>
    </xf>
    <xf numFmtId="0" fontId="142" fillId="0" borderId="89" xfId="0" applyFont="1" applyFill="1" applyBorder="1" applyAlignment="1">
      <alignment horizontal="center" vertical="center"/>
    </xf>
    <xf numFmtId="0" fontId="142" fillId="0" borderId="92" xfId="0" applyFont="1" applyFill="1" applyBorder="1" applyAlignment="1">
      <alignment horizontal="center" vertical="center"/>
    </xf>
    <xf numFmtId="0" fontId="142" fillId="0" borderId="86" xfId="0" applyFont="1" applyFill="1" applyBorder="1" applyAlignment="1">
      <alignment horizontal="center" vertical="center"/>
    </xf>
    <xf numFmtId="0" fontId="142" fillId="0" borderId="141" xfId="0" applyFont="1" applyFill="1" applyBorder="1" applyAlignment="1">
      <alignment horizontal="center" vertical="center"/>
    </xf>
    <xf numFmtId="0" fontId="142" fillId="0" borderId="142" xfId="0" applyFont="1" applyFill="1" applyBorder="1" applyAlignment="1">
      <alignment horizontal="center" vertical="center"/>
    </xf>
    <xf numFmtId="0" fontId="141" fillId="0" borderId="83" xfId="0" applyFont="1" applyFill="1" applyBorder="1" applyAlignment="1">
      <alignment horizontal="center" vertical="center"/>
    </xf>
    <xf numFmtId="0" fontId="142" fillId="0" borderId="93" xfId="0" applyFont="1" applyFill="1" applyBorder="1" applyAlignment="1">
      <alignment horizontal="center" vertical="center"/>
    </xf>
    <xf numFmtId="0" fontId="142" fillId="0" borderId="94" xfId="0" applyFont="1" applyFill="1" applyBorder="1" applyAlignment="1">
      <alignment horizontal="center" vertical="center"/>
    </xf>
    <xf numFmtId="0" fontId="142" fillId="0" borderId="95" xfId="0" applyFont="1" applyFill="1" applyBorder="1" applyAlignment="1">
      <alignment horizontal="center" vertical="center"/>
    </xf>
    <xf numFmtId="0" fontId="142" fillId="0" borderId="242" xfId="0" applyFont="1" applyFill="1" applyBorder="1" applyAlignment="1">
      <alignment horizontal="center" vertical="center"/>
    </xf>
    <xf numFmtId="49" fontId="142" fillId="0" borderId="93" xfId="0" applyNumberFormat="1" applyFont="1" applyFill="1" applyBorder="1" applyAlignment="1">
      <alignment horizontal="center" vertical="center" wrapText="1"/>
    </xf>
    <xf numFmtId="49" fontId="142" fillId="0" borderId="95" xfId="0" applyNumberFormat="1" applyFont="1" applyFill="1" applyBorder="1" applyAlignment="1">
      <alignment horizontal="center" vertical="center" wrapText="1"/>
    </xf>
    <xf numFmtId="0" fontId="141" fillId="0" borderId="46" xfId="0" applyFont="1" applyFill="1" applyBorder="1" applyAlignment="1">
      <alignment horizontal="center" vertical="center" wrapText="1"/>
    </xf>
    <xf numFmtId="0" fontId="142" fillId="0" borderId="97" xfId="0" applyFont="1" applyFill="1" applyBorder="1" applyAlignment="1">
      <alignment horizontal="center" vertical="center"/>
    </xf>
    <xf numFmtId="0" fontId="142" fillId="0" borderId="98" xfId="0" applyFont="1" applyFill="1" applyBorder="1" applyAlignment="1">
      <alignment horizontal="center" vertical="center"/>
    </xf>
    <xf numFmtId="0" fontId="142" fillId="0" borderId="99" xfId="0" applyFont="1" applyFill="1" applyBorder="1" applyAlignment="1">
      <alignment horizontal="center" vertical="center"/>
    </xf>
    <xf numFmtId="0" fontId="142" fillId="0" borderId="197" xfId="0" applyFont="1" applyFill="1" applyBorder="1" applyAlignment="1">
      <alignment horizontal="center" vertical="center"/>
    </xf>
    <xf numFmtId="0" fontId="142" fillId="0" borderId="97" xfId="0" applyFont="1" applyFill="1" applyBorder="1" applyAlignment="1">
      <alignment horizontal="center" vertical="center" wrapText="1"/>
    </xf>
    <xf numFmtId="0" fontId="142" fillId="0" borderId="99" xfId="0" applyFont="1" applyFill="1" applyBorder="1" applyAlignment="1">
      <alignment horizontal="center" vertical="center" wrapText="1"/>
    </xf>
    <xf numFmtId="0" fontId="141" fillId="0" borderId="139" xfId="0" applyFont="1" applyFill="1" applyBorder="1" applyAlignment="1">
      <alignment horizontal="center" vertical="center" wrapText="1"/>
    </xf>
    <xf numFmtId="0" fontId="146" fillId="0" borderId="97" xfId="0" applyFont="1" applyFill="1" applyBorder="1" applyAlignment="1">
      <alignment horizontal="center" vertical="center"/>
    </xf>
    <xf numFmtId="0" fontId="146" fillId="0" borderId="98" xfId="0" applyFont="1" applyFill="1" applyBorder="1" applyAlignment="1">
      <alignment horizontal="center" vertical="center"/>
    </xf>
    <xf numFmtId="0" fontId="146" fillId="0" borderId="99" xfId="0" applyFont="1" applyFill="1" applyBorder="1" applyAlignment="1">
      <alignment horizontal="center" vertical="center"/>
    </xf>
    <xf numFmtId="0" fontId="146" fillId="0" borderId="197" xfId="0" applyFont="1" applyFill="1" applyBorder="1" applyAlignment="1">
      <alignment horizontal="center" vertical="center"/>
    </xf>
    <xf numFmtId="0" fontId="141" fillId="0" borderId="193" xfId="0" applyFont="1" applyFill="1" applyBorder="1" applyAlignment="1">
      <alignment horizontal="center" vertical="center" wrapText="1"/>
    </xf>
    <xf numFmtId="0" fontId="141" fillId="0" borderId="99" xfId="0" applyFont="1" applyFill="1" applyBorder="1" applyAlignment="1">
      <alignment horizontal="center" vertical="center" wrapText="1"/>
    </xf>
    <xf numFmtId="0" fontId="0" fillId="0" borderId="74" xfId="74" applyFont="1" applyBorder="1" applyAlignment="1">
      <alignment horizontal="center" vertical="center"/>
      <protection/>
    </xf>
    <xf numFmtId="0" fontId="0" fillId="0" borderId="165" xfId="74" applyFont="1" applyBorder="1" applyAlignment="1">
      <alignment horizontal="center" vertical="center"/>
      <protection/>
    </xf>
    <xf numFmtId="0" fontId="0" fillId="0" borderId="243" xfId="74" applyFont="1" applyBorder="1" applyAlignment="1">
      <alignment horizontal="center" vertical="center"/>
      <protection/>
    </xf>
    <xf numFmtId="0" fontId="0" fillId="0" borderId="164" xfId="74" applyFont="1" applyBorder="1" applyAlignment="1">
      <alignment horizontal="center" vertical="center"/>
      <protection/>
    </xf>
    <xf numFmtId="0" fontId="0" fillId="0" borderId="80" xfId="74" applyFont="1" applyBorder="1" applyAlignment="1">
      <alignment horizontal="center" vertical="center"/>
      <protection/>
    </xf>
    <xf numFmtId="0" fontId="0" fillId="0" borderId="22" xfId="74" applyFont="1" applyBorder="1" applyAlignment="1">
      <alignment horizontal="center" vertical="center"/>
      <protection/>
    </xf>
    <xf numFmtId="0" fontId="0" fillId="0" borderId="163" xfId="74" applyFont="1" applyBorder="1" applyAlignment="1">
      <alignment horizontal="center" vertical="center"/>
      <protection/>
    </xf>
    <xf numFmtId="0" fontId="0" fillId="0" borderId="167" xfId="74" applyFont="1" applyBorder="1" applyAlignment="1">
      <alignment horizontal="center" vertical="center"/>
      <protection/>
    </xf>
    <xf numFmtId="0" fontId="2" fillId="0" borderId="70" xfId="74" applyFont="1" applyBorder="1" applyAlignment="1">
      <alignment horizontal="center" vertical="center"/>
      <protection/>
    </xf>
    <xf numFmtId="0" fontId="0" fillId="0" borderId="30" xfId="74" applyFont="1" applyFill="1" applyBorder="1">
      <alignment/>
      <protection/>
    </xf>
    <xf numFmtId="0" fontId="0" fillId="38" borderId="162" xfId="74" applyFont="1" applyFill="1" applyBorder="1" applyAlignment="1">
      <alignment horizontal="center" vertical="center"/>
      <protection/>
    </xf>
    <xf numFmtId="0" fontId="0" fillId="38" borderId="164" xfId="74" applyFont="1" applyFill="1" applyBorder="1" applyAlignment="1">
      <alignment horizontal="center" vertical="center"/>
      <protection/>
    </xf>
    <xf numFmtId="0" fontId="0" fillId="38" borderId="243" xfId="74" applyFont="1" applyFill="1" applyBorder="1" applyAlignment="1">
      <alignment horizontal="center" vertical="center"/>
      <protection/>
    </xf>
    <xf numFmtId="0" fontId="0" fillId="38" borderId="163" xfId="74" applyFont="1" applyFill="1" applyBorder="1" applyAlignment="1">
      <alignment horizontal="center" vertical="center"/>
      <protection/>
    </xf>
    <xf numFmtId="0" fontId="0" fillId="38" borderId="22" xfId="74" applyFont="1" applyFill="1" applyBorder="1" applyAlignment="1">
      <alignment horizontal="center" vertical="center"/>
      <protection/>
    </xf>
    <xf numFmtId="0" fontId="0" fillId="38" borderId="80" xfId="74" applyFont="1" applyFill="1" applyBorder="1" applyAlignment="1">
      <alignment horizontal="center" vertical="center"/>
      <protection/>
    </xf>
    <xf numFmtId="0" fontId="2" fillId="38" borderId="70" xfId="74" applyFont="1" applyFill="1" applyBorder="1" applyAlignment="1">
      <alignment horizontal="center" vertical="center"/>
      <protection/>
    </xf>
    <xf numFmtId="0" fontId="0" fillId="38" borderId="30" xfId="74" applyFont="1" applyFill="1" applyBorder="1">
      <alignment/>
      <protection/>
    </xf>
    <xf numFmtId="0" fontId="0" fillId="38" borderId="0" xfId="74" applyFont="1" applyFill="1">
      <alignment/>
      <protection/>
    </xf>
    <xf numFmtId="0" fontId="39" fillId="0" borderId="162" xfId="74" applyFont="1" applyFill="1" applyBorder="1" applyAlignment="1">
      <alignment horizontal="center" shrinkToFit="1"/>
      <protection/>
    </xf>
    <xf numFmtId="0" fontId="39" fillId="0" borderId="164" xfId="74" applyFont="1" applyFill="1" applyBorder="1" applyAlignment="1">
      <alignment horizontal="center" shrinkToFit="1"/>
      <protection/>
    </xf>
    <xf numFmtId="0" fontId="39" fillId="0" borderId="163" xfId="74" applyFont="1" applyFill="1" applyBorder="1" applyAlignment="1">
      <alignment horizontal="center" shrinkToFit="1"/>
      <protection/>
    </xf>
    <xf numFmtId="0" fontId="39" fillId="38" borderId="162" xfId="74" applyFont="1" applyFill="1" applyBorder="1" applyAlignment="1">
      <alignment horizontal="center" shrinkToFit="1"/>
      <protection/>
    </xf>
    <xf numFmtId="0" fontId="39" fillId="38" borderId="244" xfId="74" applyFont="1" applyFill="1" applyBorder="1" applyAlignment="1">
      <alignment horizontal="center" shrinkToFit="1"/>
      <protection/>
    </xf>
    <xf numFmtId="0" fontId="39" fillId="38" borderId="243" xfId="74" applyFont="1" applyFill="1" applyBorder="1" applyAlignment="1">
      <alignment horizontal="center" shrinkToFit="1"/>
      <protection/>
    </xf>
    <xf numFmtId="0" fontId="39" fillId="38" borderId="164" xfId="74" applyFont="1" applyFill="1" applyBorder="1" applyAlignment="1">
      <alignment horizontal="center" shrinkToFit="1"/>
      <protection/>
    </xf>
    <xf numFmtId="0" fontId="39" fillId="38" borderId="177" xfId="74" applyFont="1" applyFill="1" applyBorder="1" applyAlignment="1">
      <alignment horizontal="center" shrinkToFit="1"/>
      <protection/>
    </xf>
    <xf numFmtId="0" fontId="39" fillId="38" borderId="22" xfId="74" applyFont="1" applyFill="1" applyBorder="1" applyAlignment="1">
      <alignment horizontal="center" shrinkToFit="1"/>
      <protection/>
    </xf>
    <xf numFmtId="0" fontId="39" fillId="38" borderId="245" xfId="74" applyFont="1" applyFill="1" applyBorder="1" applyAlignment="1">
      <alignment horizontal="center" shrinkToFit="1"/>
      <protection/>
    </xf>
    <xf numFmtId="0" fontId="0" fillId="35" borderId="229" xfId="74" applyFont="1" applyFill="1" applyBorder="1" applyAlignment="1">
      <alignment horizontal="center" vertical="center"/>
      <protection/>
    </xf>
    <xf numFmtId="0" fontId="0" fillId="35" borderId="33" xfId="74" applyFont="1" applyFill="1" applyBorder="1" applyAlignment="1">
      <alignment horizontal="center" vertical="center"/>
      <protection/>
    </xf>
    <xf numFmtId="0" fontId="0" fillId="35" borderId="246" xfId="74" applyFont="1" applyFill="1" applyBorder="1" applyAlignment="1">
      <alignment horizontal="center" vertical="center"/>
      <protection/>
    </xf>
    <xf numFmtId="0" fontId="0" fillId="35" borderId="247" xfId="74" applyFont="1" applyFill="1" applyBorder="1" applyAlignment="1">
      <alignment horizontal="center" vertical="center"/>
      <protection/>
    </xf>
    <xf numFmtId="0" fontId="0" fillId="35" borderId="102" xfId="74" applyFont="1" applyFill="1" applyBorder="1" applyAlignment="1">
      <alignment horizontal="center" vertical="center"/>
      <protection/>
    </xf>
    <xf numFmtId="0" fontId="0" fillId="35" borderId="41" xfId="74" applyFont="1" applyFill="1" applyBorder="1" applyAlignment="1">
      <alignment horizontal="center" vertical="center"/>
      <protection/>
    </xf>
    <xf numFmtId="0" fontId="0" fillId="35" borderId="147" xfId="74" applyFont="1" applyFill="1" applyBorder="1" applyAlignment="1">
      <alignment horizontal="center" vertical="center"/>
      <protection/>
    </xf>
    <xf numFmtId="0" fontId="0" fillId="35" borderId="248" xfId="74" applyFont="1" applyFill="1" applyBorder="1" applyAlignment="1">
      <alignment horizontal="center" vertical="center"/>
      <protection/>
    </xf>
    <xf numFmtId="0" fontId="0" fillId="35" borderId="27" xfId="74" applyFont="1" applyFill="1" applyBorder="1" applyAlignment="1">
      <alignment horizontal="center" vertical="center"/>
      <protection/>
    </xf>
    <xf numFmtId="0" fontId="0" fillId="35" borderId="182" xfId="74" applyFont="1" applyFill="1" applyBorder="1" applyAlignment="1">
      <alignment horizontal="center" vertical="center"/>
      <protection/>
    </xf>
    <xf numFmtId="0" fontId="2" fillId="35" borderId="102" xfId="74" applyFont="1" applyFill="1" applyBorder="1" applyAlignment="1">
      <alignment horizontal="center" vertical="center"/>
      <protection/>
    </xf>
    <xf numFmtId="0" fontId="2" fillId="35" borderId="145" xfId="74" applyFont="1" applyFill="1" applyBorder="1" applyAlignment="1">
      <alignment horizontal="center" vertical="center"/>
      <protection/>
    </xf>
    <xf numFmtId="0" fontId="0" fillId="35" borderId="0" xfId="74" applyFont="1" applyFill="1">
      <alignment/>
      <protection/>
    </xf>
    <xf numFmtId="0" fontId="42" fillId="0" borderId="80" xfId="74" applyFont="1" applyFill="1" applyBorder="1" applyAlignment="1">
      <alignment horizontal="center" vertical="center"/>
      <protection/>
    </xf>
    <xf numFmtId="0" fontId="42" fillId="0" borderId="75" xfId="74" applyFont="1" applyFill="1" applyBorder="1" applyAlignment="1">
      <alignment horizontal="center" vertical="center"/>
      <protection/>
    </xf>
    <xf numFmtId="0" fontId="42" fillId="0" borderId="22" xfId="74" applyFont="1" applyFill="1" applyBorder="1" applyAlignment="1">
      <alignment horizontal="center" vertical="center"/>
      <protection/>
    </xf>
    <xf numFmtId="0" fontId="42" fillId="0" borderId="70" xfId="74" applyFont="1" applyFill="1" applyBorder="1" applyAlignment="1">
      <alignment horizontal="center" vertical="center"/>
      <protection/>
    </xf>
    <xf numFmtId="0" fontId="34" fillId="0" borderId="82" xfId="74" applyFont="1" applyFill="1" applyBorder="1" applyAlignment="1">
      <alignment horizontal="center" vertical="center"/>
      <protection/>
    </xf>
    <xf numFmtId="0" fontId="31" fillId="0" borderId="88" xfId="0" applyFont="1" applyFill="1" applyBorder="1" applyAlignment="1">
      <alignment horizontal="left"/>
    </xf>
    <xf numFmtId="0" fontId="33" fillId="0" borderId="18" xfId="0" applyFont="1" applyFill="1" applyBorder="1" applyAlignment="1">
      <alignment horizontal="left" vertical="center"/>
    </xf>
    <xf numFmtId="0" fontId="33" fillId="0" borderId="80" xfId="74" applyFont="1" applyFill="1" applyBorder="1" applyAlignment="1">
      <alignment horizontal="center" vertical="center"/>
      <protection/>
    </xf>
    <xf numFmtId="0" fontId="33" fillId="0" borderId="70" xfId="74" applyFont="1" applyFill="1" applyBorder="1" applyAlignment="1">
      <alignment horizontal="center" vertical="center"/>
      <protection/>
    </xf>
    <xf numFmtId="0" fontId="33" fillId="0" borderId="22" xfId="74" applyFont="1" applyFill="1" applyBorder="1" applyAlignment="1">
      <alignment horizontal="center" vertical="center"/>
      <protection/>
    </xf>
    <xf numFmtId="0" fontId="42" fillId="0" borderId="80" xfId="74" applyFont="1" applyBorder="1" applyAlignment="1">
      <alignment horizontal="center" vertical="center"/>
      <protection/>
    </xf>
    <xf numFmtId="0" fontId="42" fillId="0" borderId="70" xfId="74" applyFont="1" applyBorder="1" applyAlignment="1">
      <alignment horizontal="center" vertical="center"/>
      <protection/>
    </xf>
    <xf numFmtId="0" fontId="34" fillId="0" borderId="82" xfId="74" applyFont="1" applyBorder="1" applyAlignment="1">
      <alignment horizontal="center" vertical="center"/>
      <protection/>
    </xf>
    <xf numFmtId="49" fontId="32" fillId="0" borderId="77" xfId="0" applyNumberFormat="1" applyFont="1" applyFill="1" applyBorder="1" applyAlignment="1">
      <alignment horizontal="left"/>
    </xf>
    <xf numFmtId="49" fontId="32" fillId="0" borderId="87" xfId="0" applyNumberFormat="1" applyFont="1" applyFill="1" applyBorder="1" applyAlignment="1">
      <alignment horizontal="left"/>
    </xf>
    <xf numFmtId="49" fontId="32" fillId="0" borderId="79" xfId="0" applyNumberFormat="1" applyFont="1" applyFill="1" applyBorder="1" applyAlignment="1">
      <alignment horizontal="left"/>
    </xf>
    <xf numFmtId="49" fontId="34" fillId="0" borderId="77" xfId="0" applyNumberFormat="1" applyFont="1" applyFill="1" applyBorder="1" applyAlignment="1">
      <alignment horizontal="left"/>
    </xf>
    <xf numFmtId="49" fontId="34" fillId="0" borderId="87" xfId="0" applyNumberFormat="1" applyFont="1" applyFill="1" applyBorder="1" applyAlignment="1">
      <alignment horizontal="left"/>
    </xf>
    <xf numFmtId="49" fontId="34" fillId="0" borderId="79" xfId="0" applyNumberFormat="1" applyFont="1" applyFill="1" applyBorder="1" applyAlignment="1">
      <alignment horizontal="left"/>
    </xf>
    <xf numFmtId="49" fontId="34" fillId="0" borderId="197" xfId="74" applyNumberFormat="1" applyFont="1" applyBorder="1" applyAlignment="1">
      <alignment horizontal="center" vertical="center"/>
      <protection/>
    </xf>
    <xf numFmtId="0" fontId="31" fillId="0" borderId="74" xfId="0" applyNumberFormat="1" applyFont="1" applyFill="1" applyBorder="1" applyAlignment="1">
      <alignment horizontal="center"/>
    </xf>
    <xf numFmtId="1" fontId="31" fillId="0" borderId="74" xfId="0" applyNumberFormat="1" applyFont="1" applyFill="1" applyBorder="1" applyAlignment="1">
      <alignment horizontal="center"/>
    </xf>
    <xf numFmtId="0" fontId="31" fillId="0" borderId="75" xfId="0" applyNumberFormat="1" applyFont="1" applyFill="1" applyBorder="1" applyAlignment="1">
      <alignment horizontal="center"/>
    </xf>
    <xf numFmtId="0" fontId="31" fillId="0" borderId="85" xfId="0" applyNumberFormat="1" applyFont="1" applyFill="1" applyBorder="1" applyAlignment="1">
      <alignment horizontal="center"/>
    </xf>
    <xf numFmtId="0" fontId="31" fillId="0" borderId="86" xfId="0" applyNumberFormat="1" applyFont="1" applyFill="1" applyBorder="1" applyAlignment="1">
      <alignment horizontal="center"/>
    </xf>
    <xf numFmtId="49" fontId="34" fillId="0" borderId="163" xfId="0" applyNumberFormat="1" applyFont="1" applyFill="1" applyBorder="1" applyAlignment="1">
      <alignment horizontal="center"/>
    </xf>
    <xf numFmtId="0" fontId="34" fillId="0" borderId="80" xfId="74" applyFont="1" applyFill="1" applyBorder="1" applyAlignment="1">
      <alignment horizontal="center" vertical="center"/>
      <protection/>
    </xf>
    <xf numFmtId="0" fontId="34" fillId="0" borderId="70" xfId="74" applyFont="1" applyFill="1" applyBorder="1" applyAlignment="1">
      <alignment horizontal="center" vertical="center"/>
      <protection/>
    </xf>
    <xf numFmtId="0" fontId="34" fillId="0" borderId="70" xfId="74" applyFont="1" applyBorder="1" applyAlignment="1">
      <alignment horizontal="center" vertical="center"/>
      <protection/>
    </xf>
    <xf numFmtId="49" fontId="34" fillId="0" borderId="171" xfId="0" applyNumberFormat="1" applyFont="1" applyFill="1" applyBorder="1" applyAlignment="1">
      <alignment horizontal="center"/>
    </xf>
    <xf numFmtId="49" fontId="34" fillId="0" borderId="173" xfId="0" applyNumberFormat="1" applyFont="1" applyFill="1" applyBorder="1" applyAlignment="1">
      <alignment horizontal="center"/>
    </xf>
    <xf numFmtId="49" fontId="34" fillId="0" borderId="22" xfId="0" applyNumberFormat="1" applyFont="1" applyFill="1" applyBorder="1" applyAlignment="1">
      <alignment horizontal="center"/>
    </xf>
    <xf numFmtId="0" fontId="42" fillId="0" borderId="75" xfId="74" applyFont="1" applyBorder="1" applyAlignment="1">
      <alignment horizontal="center" vertical="center"/>
      <protection/>
    </xf>
    <xf numFmtId="0" fontId="31" fillId="0" borderId="77" xfId="0" applyNumberFormat="1" applyFont="1" applyFill="1" applyBorder="1" applyAlignment="1">
      <alignment horizontal="center"/>
    </xf>
    <xf numFmtId="49" fontId="31" fillId="0" borderId="81" xfId="0" applyNumberFormat="1" applyFont="1" applyFill="1" applyBorder="1" applyAlignment="1">
      <alignment horizontal="center"/>
    </xf>
    <xf numFmtId="0" fontId="31" fillId="0" borderId="81" xfId="0" applyNumberFormat="1" applyFont="1" applyFill="1" applyBorder="1" applyAlignment="1">
      <alignment horizontal="center"/>
    </xf>
    <xf numFmtId="49" fontId="31" fillId="0" borderId="141" xfId="0" applyNumberFormat="1" applyFont="1" applyFill="1" applyBorder="1" applyAlignment="1">
      <alignment horizontal="center"/>
    </xf>
    <xf numFmtId="0" fontId="42" fillId="0" borderId="89" xfId="74" applyFont="1" applyFill="1" applyBorder="1" applyAlignment="1">
      <alignment horizontal="center" vertical="center"/>
      <protection/>
    </xf>
    <xf numFmtId="0" fontId="34" fillId="0" borderId="72" xfId="74" applyFont="1" applyBorder="1" applyAlignment="1">
      <alignment horizontal="left" vertical="center" wrapText="1"/>
      <protection/>
    </xf>
    <xf numFmtId="49" fontId="34" fillId="0" borderId="174" xfId="74" applyNumberFormat="1" applyFont="1" applyBorder="1" applyAlignment="1">
      <alignment horizontal="center" vertical="center" wrapText="1"/>
      <protection/>
    </xf>
    <xf numFmtId="49" fontId="34" fillId="0" borderId="175" xfId="74" applyNumberFormat="1" applyFont="1" applyBorder="1" applyAlignment="1">
      <alignment horizontal="center" vertical="center" wrapText="1"/>
      <protection/>
    </xf>
    <xf numFmtId="49" fontId="34" fillId="0" borderId="45" xfId="74" applyNumberFormat="1" applyFont="1" applyBorder="1" applyAlignment="1">
      <alignment horizontal="center" vertical="center" wrapText="1"/>
      <protection/>
    </xf>
    <xf numFmtId="0" fontId="32" fillId="0" borderId="93" xfId="74" applyFont="1" applyFill="1" applyBorder="1" applyAlignment="1">
      <alignment horizontal="center" vertical="center"/>
      <protection/>
    </xf>
    <xf numFmtId="0" fontId="32" fillId="0" borderId="95" xfId="74" applyFont="1" applyFill="1" applyBorder="1" applyAlignment="1">
      <alignment horizontal="center" vertical="center"/>
      <protection/>
    </xf>
    <xf numFmtId="0" fontId="34" fillId="0" borderId="48" xfId="74" applyFont="1" applyBorder="1" applyAlignment="1">
      <alignment horizontal="center" vertical="center"/>
      <protection/>
    </xf>
    <xf numFmtId="49" fontId="34" fillId="0" borderId="171" xfId="74" applyNumberFormat="1" applyFont="1" applyBorder="1" applyAlignment="1">
      <alignment horizontal="center" vertical="center" wrapText="1"/>
      <protection/>
    </xf>
    <xf numFmtId="49" fontId="34" fillId="0" borderId="173" xfId="74" applyNumberFormat="1" applyFont="1" applyBorder="1" applyAlignment="1">
      <alignment horizontal="center" vertical="center" wrapText="1"/>
      <protection/>
    </xf>
    <xf numFmtId="49" fontId="34" fillId="0" borderId="35" xfId="74" applyNumberFormat="1" applyFont="1" applyBorder="1" applyAlignment="1">
      <alignment horizontal="center" vertical="center" wrapText="1"/>
      <protection/>
    </xf>
    <xf numFmtId="0" fontId="32" fillId="0" borderId="80" xfId="74" applyFont="1" applyFill="1" applyBorder="1" applyAlignment="1">
      <alignment horizontal="center" vertical="center"/>
      <protection/>
    </xf>
    <xf numFmtId="0" fontId="32" fillId="0" borderId="75" xfId="74" applyFont="1" applyFill="1" applyBorder="1" applyAlignment="1">
      <alignment horizontal="center" vertical="center"/>
      <protection/>
    </xf>
    <xf numFmtId="0" fontId="34" fillId="0" borderId="135" xfId="74" applyFont="1" applyBorder="1" applyAlignment="1">
      <alignment horizontal="center" vertical="center"/>
      <protection/>
    </xf>
    <xf numFmtId="0" fontId="34" fillId="0" borderId="232" xfId="74" applyFont="1" applyBorder="1" applyAlignment="1">
      <alignment horizontal="center" vertical="center"/>
      <protection/>
    </xf>
    <xf numFmtId="49" fontId="46" fillId="0" borderId="229" xfId="74" applyNumberFormat="1" applyFont="1" applyBorder="1" applyAlignment="1">
      <alignment horizontal="center" vertical="center" wrapText="1"/>
      <protection/>
    </xf>
    <xf numFmtId="49" fontId="46" fillId="0" borderId="230" xfId="74" applyNumberFormat="1" applyFont="1" applyBorder="1" applyAlignment="1">
      <alignment horizontal="center" vertical="center" wrapText="1"/>
      <protection/>
    </xf>
    <xf numFmtId="49" fontId="46" fillId="0" borderId="41" xfId="74" applyNumberFormat="1" applyFont="1" applyBorder="1" applyAlignment="1">
      <alignment horizontal="center" vertical="center" wrapText="1"/>
      <protection/>
    </xf>
    <xf numFmtId="0" fontId="85" fillId="0" borderId="33" xfId="74" applyFont="1" applyFill="1" applyBorder="1" applyAlignment="1">
      <alignment horizontal="center" vertical="center"/>
      <protection/>
    </xf>
    <xf numFmtId="0" fontId="85" fillId="0" borderId="143" xfId="74" applyFont="1" applyFill="1" applyBorder="1" applyAlignment="1">
      <alignment horizontal="center" vertical="center"/>
      <protection/>
    </xf>
    <xf numFmtId="49" fontId="34" fillId="0" borderId="194" xfId="74" applyNumberFormat="1" applyFont="1" applyBorder="1" applyAlignment="1">
      <alignment horizontal="center" vertical="center"/>
      <protection/>
    </xf>
    <xf numFmtId="0" fontId="30" fillId="0" borderId="82" xfId="74" applyFont="1" applyBorder="1">
      <alignment/>
      <protection/>
    </xf>
    <xf numFmtId="0" fontId="30" fillId="0" borderId="70" xfId="74" applyFont="1" applyBorder="1">
      <alignment/>
      <protection/>
    </xf>
    <xf numFmtId="0" fontId="25" fillId="0" borderId="82" xfId="74" applyFont="1" applyBorder="1">
      <alignment/>
      <protection/>
    </xf>
    <xf numFmtId="0" fontId="31" fillId="0" borderId="82" xfId="74" applyFont="1" applyBorder="1" applyAlignment="1">
      <alignment horizontal="center" vertical="center"/>
      <protection/>
    </xf>
    <xf numFmtId="0" fontId="33" fillId="0" borderId="82" xfId="74" applyFont="1" applyFill="1" applyBorder="1" applyAlignment="1">
      <alignment horizontal="center" vertical="center"/>
      <protection/>
    </xf>
    <xf numFmtId="0" fontId="30" fillId="0" borderId="80" xfId="74" applyFont="1" applyBorder="1" applyAlignment="1">
      <alignment horizontal="center" vertical="center"/>
      <protection/>
    </xf>
    <xf numFmtId="0" fontId="30" fillId="0" borderId="82" xfId="74" applyFont="1" applyBorder="1" applyAlignment="1">
      <alignment horizontal="center" vertical="center"/>
      <protection/>
    </xf>
    <xf numFmtId="0" fontId="34" fillId="0" borderId="76" xfId="74" applyFont="1" applyBorder="1" applyAlignment="1">
      <alignment horizontal="left" vertical="center" wrapText="1"/>
      <protection/>
    </xf>
    <xf numFmtId="0" fontId="31" fillId="0" borderId="88" xfId="74" applyFont="1" applyFill="1" applyBorder="1" applyAlignment="1">
      <alignment horizontal="center" vertical="center"/>
      <protection/>
    </xf>
    <xf numFmtId="0" fontId="31" fillId="0" borderId="181" xfId="74" applyFont="1" applyFill="1" applyBorder="1" applyAlignment="1">
      <alignment horizontal="center" vertical="center"/>
      <protection/>
    </xf>
    <xf numFmtId="0" fontId="31" fillId="0" borderId="135" xfId="74" applyFont="1" applyFill="1" applyBorder="1" applyAlignment="1">
      <alignment horizontal="center" vertical="center"/>
      <protection/>
    </xf>
    <xf numFmtId="0" fontId="32" fillId="0" borderId="232" xfId="74" applyFont="1" applyFill="1" applyBorder="1" applyAlignment="1">
      <alignment horizontal="center" vertical="center"/>
      <protection/>
    </xf>
    <xf numFmtId="0" fontId="32" fillId="0" borderId="249" xfId="74" applyFont="1" applyFill="1" applyBorder="1" applyAlignment="1">
      <alignment horizontal="center" vertical="center"/>
      <protection/>
    </xf>
    <xf numFmtId="0" fontId="32" fillId="0" borderId="204" xfId="74" applyFont="1" applyFill="1" applyBorder="1" applyAlignment="1">
      <alignment horizontal="center" vertical="center"/>
      <protection/>
    </xf>
    <xf numFmtId="0" fontId="34" fillId="0" borderId="74" xfId="74" applyFont="1" applyFill="1" applyBorder="1" applyAlignment="1">
      <alignment horizontal="center" vertical="center"/>
      <protection/>
    </xf>
    <xf numFmtId="0" fontId="34" fillId="0" borderId="74" xfId="74" applyFont="1" applyBorder="1" applyAlignment="1">
      <alignment horizontal="center" vertical="center"/>
      <protection/>
    </xf>
    <xf numFmtId="49" fontId="34" fillId="0" borderId="190" xfId="74" applyNumberFormat="1" applyFont="1" applyBorder="1" applyAlignment="1">
      <alignment horizontal="center" vertical="center"/>
      <protection/>
    </xf>
    <xf numFmtId="0" fontId="34" fillId="0" borderId="47" xfId="74" applyFont="1" applyBorder="1" applyAlignment="1">
      <alignment horizontal="center" vertical="center"/>
      <protection/>
    </xf>
    <xf numFmtId="0" fontId="34" fillId="0" borderId="85" xfId="74" applyFont="1" applyBorder="1" applyAlignment="1">
      <alignment horizontal="center" vertical="center"/>
      <protection/>
    </xf>
    <xf numFmtId="0" fontId="34" fillId="0" borderId="178" xfId="74" applyFont="1" applyBorder="1" applyAlignment="1">
      <alignment horizontal="center" vertical="center"/>
      <protection/>
    </xf>
    <xf numFmtId="49" fontId="34" fillId="0" borderId="193" xfId="74" applyNumberFormat="1" applyFont="1" applyBorder="1" applyAlignment="1">
      <alignment horizontal="center" vertical="center"/>
      <protection/>
    </xf>
    <xf numFmtId="0" fontId="17" fillId="20" borderId="42" xfId="42" applyFont="1" applyFill="1" applyBorder="1" applyAlignment="1" quotePrefix="1">
      <alignment vertical="center" wrapText="1"/>
      <protection/>
    </xf>
    <xf numFmtId="0" fontId="17" fillId="20" borderId="43" xfId="42" applyFont="1" applyFill="1" applyBorder="1" applyAlignment="1" quotePrefix="1">
      <alignment vertical="center" wrapText="1"/>
      <protection/>
    </xf>
    <xf numFmtId="0" fontId="16" fillId="36" borderId="25" xfId="33" applyFont="1" applyFill="1" applyBorder="1" applyAlignment="1" quotePrefix="1">
      <alignment horizontal="center" vertical="center" wrapText="1"/>
      <protection/>
    </xf>
    <xf numFmtId="0" fontId="16" fillId="36" borderId="64" xfId="33" applyFont="1" applyFill="1" applyBorder="1" applyAlignment="1" quotePrefix="1">
      <alignment horizontal="center" vertical="center" wrapText="1"/>
      <protection/>
    </xf>
    <xf numFmtId="0" fontId="16" fillId="36" borderId="44" xfId="33" applyFont="1" applyFill="1" applyBorder="1" applyAlignment="1" quotePrefix="1">
      <alignment horizontal="center" vertical="center" wrapText="1"/>
      <protection/>
    </xf>
    <xf numFmtId="0" fontId="16" fillId="36" borderId="61" xfId="33" applyFont="1" applyFill="1" applyBorder="1" applyAlignment="1" quotePrefix="1">
      <alignment horizontal="center" vertical="center" wrapText="1"/>
      <protection/>
    </xf>
    <xf numFmtId="0" fontId="16" fillId="36" borderId="194" xfId="33" applyFont="1" applyFill="1" applyBorder="1" applyAlignment="1" quotePrefix="1">
      <alignment horizontal="center" vertical="center" wrapText="1"/>
      <protection/>
    </xf>
    <xf numFmtId="0" fontId="16" fillId="36" borderId="139" xfId="33" applyFont="1" applyFill="1" applyBorder="1" applyAlignment="1" quotePrefix="1">
      <alignment horizontal="center" vertical="center" wrapText="1"/>
      <protection/>
    </xf>
    <xf numFmtId="0" fontId="57" fillId="36" borderId="65" xfId="0" applyFont="1" applyFill="1" applyBorder="1" applyAlignment="1">
      <alignment horizontal="left" vertical="center" wrapText="1"/>
    </xf>
    <xf numFmtId="0" fontId="66" fillId="36" borderId="71" xfId="76" applyFont="1" applyFill="1" applyBorder="1" applyAlignment="1">
      <alignment horizontal="center"/>
      <protection/>
    </xf>
    <xf numFmtId="0" fontId="66" fillId="36" borderId="28" xfId="76" applyFont="1" applyFill="1" applyBorder="1" applyAlignment="1">
      <alignment horizontal="center"/>
      <protection/>
    </xf>
    <xf numFmtId="0" fontId="66" fillId="36" borderId="45" xfId="76" applyFont="1" applyFill="1" applyBorder="1" applyAlignment="1">
      <alignment horizontal="center"/>
      <protection/>
    </xf>
    <xf numFmtId="0" fontId="66" fillId="36" borderId="48" xfId="76" applyFont="1" applyFill="1" applyBorder="1" applyAlignment="1">
      <alignment horizontal="center"/>
      <protection/>
    </xf>
    <xf numFmtId="0" fontId="66" fillId="36" borderId="29" xfId="76" applyFont="1" applyFill="1" applyBorder="1" applyAlignment="1">
      <alignment horizontal="center"/>
      <protection/>
    </xf>
    <xf numFmtId="0" fontId="66" fillId="36" borderId="17" xfId="76" applyFont="1" applyFill="1" applyBorder="1" applyAlignment="1">
      <alignment horizontal="center"/>
      <protection/>
    </xf>
    <xf numFmtId="0" fontId="66" fillId="36" borderId="34" xfId="76" applyFont="1" applyFill="1" applyBorder="1" applyAlignment="1">
      <alignment horizontal="center"/>
      <protection/>
    </xf>
    <xf numFmtId="0" fontId="66" fillId="36" borderId="27" xfId="76" applyFont="1" applyFill="1" applyBorder="1" applyAlignment="1">
      <alignment horizontal="center"/>
      <protection/>
    </xf>
    <xf numFmtId="0" fontId="66" fillId="36" borderId="65" xfId="76" applyFont="1" applyFill="1" applyBorder="1" applyAlignment="1">
      <alignment horizontal="center"/>
      <protection/>
    </xf>
    <xf numFmtId="0" fontId="66" fillId="36" borderId="21" xfId="76" applyFont="1" applyFill="1" applyBorder="1" applyAlignment="1">
      <alignment horizontal="center"/>
      <protection/>
    </xf>
    <xf numFmtId="0" fontId="66" fillId="36" borderId="32" xfId="76" applyFont="1" applyFill="1" applyBorder="1" applyAlignment="1">
      <alignment horizontal="center"/>
      <protection/>
    </xf>
    <xf numFmtId="0" fontId="57" fillId="36" borderId="47" xfId="0" applyFont="1" applyFill="1" applyBorder="1" applyAlignment="1">
      <alignment horizontal="left" vertical="center" wrapText="1"/>
    </xf>
    <xf numFmtId="0" fontId="66" fillId="36" borderId="47" xfId="76" applyFont="1" applyFill="1" applyBorder="1" applyAlignment="1">
      <alignment horizontal="center"/>
      <protection/>
    </xf>
    <xf numFmtId="0" fontId="66" fillId="36" borderId="22" xfId="76" applyFont="1" applyFill="1" applyBorder="1" applyAlignment="1">
      <alignment horizontal="center"/>
      <protection/>
    </xf>
    <xf numFmtId="0" fontId="66" fillId="36" borderId="16" xfId="76" applyFont="1" applyFill="1" applyBorder="1" applyAlignment="1">
      <alignment horizontal="center"/>
      <protection/>
    </xf>
    <xf numFmtId="0" fontId="66" fillId="36" borderId="18" xfId="76" applyFont="1" applyFill="1" applyBorder="1" applyAlignment="1">
      <alignment horizontal="center"/>
      <protection/>
    </xf>
    <xf numFmtId="0" fontId="66" fillId="36" borderId="70" xfId="76" applyFont="1" applyFill="1" applyBorder="1" applyAlignment="1">
      <alignment horizontal="center"/>
      <protection/>
    </xf>
    <xf numFmtId="0" fontId="66" fillId="36" borderId="23" xfId="76" applyFont="1" applyFill="1" applyBorder="1" applyAlignment="1">
      <alignment horizontal="center"/>
      <protection/>
    </xf>
    <xf numFmtId="0" fontId="57" fillId="36" borderId="16" xfId="0" applyFont="1" applyFill="1" applyBorder="1" applyAlignment="1">
      <alignment horizontal="left" vertical="center" wrapText="1"/>
    </xf>
    <xf numFmtId="0" fontId="66" fillId="36" borderId="88" xfId="76" applyFont="1" applyFill="1" applyBorder="1" applyAlignment="1">
      <alignment horizontal="center"/>
      <protection/>
    </xf>
    <xf numFmtId="0" fontId="55" fillId="36" borderId="19" xfId="0" applyFont="1" applyFill="1" applyBorder="1" applyAlignment="1">
      <alignment horizontal="left" vertical="center" wrapText="1"/>
    </xf>
    <xf numFmtId="0" fontId="55" fillId="36" borderId="23" xfId="0" applyFont="1" applyFill="1" applyBorder="1" applyAlignment="1">
      <alignment horizontal="left" vertical="center" wrapText="1"/>
    </xf>
    <xf numFmtId="0" fontId="66" fillId="36" borderId="10" xfId="76" applyFont="1" applyFill="1" applyBorder="1" applyAlignment="1">
      <alignment horizontal="center"/>
      <protection/>
    </xf>
    <xf numFmtId="0" fontId="66" fillId="36" borderId="42" xfId="76" applyFont="1" applyFill="1" applyBorder="1" applyAlignment="1">
      <alignment horizontal="center"/>
      <protection/>
    </xf>
    <xf numFmtId="0" fontId="66" fillId="36" borderId="60" xfId="76" applyFont="1" applyFill="1" applyBorder="1" applyAlignment="1">
      <alignment horizontal="center"/>
      <protection/>
    </xf>
    <xf numFmtId="0" fontId="55" fillId="36" borderId="61" xfId="0" applyFont="1" applyFill="1" applyBorder="1" applyAlignment="1">
      <alignment horizontal="left" vertical="center" wrapText="1"/>
    </xf>
    <xf numFmtId="0" fontId="66" fillId="36" borderId="30" xfId="76" applyFont="1" applyFill="1" applyBorder="1" applyAlignment="1">
      <alignment horizontal="center"/>
      <protection/>
    </xf>
    <xf numFmtId="0" fontId="66" fillId="36" borderId="183" xfId="76" applyFont="1" applyFill="1" applyBorder="1" applyAlignment="1">
      <alignment horizontal="center"/>
      <protection/>
    </xf>
    <xf numFmtId="0" fontId="66" fillId="36" borderId="52" xfId="76" applyFont="1" applyFill="1" applyBorder="1" applyAlignment="1">
      <alignment horizontal="center"/>
      <protection/>
    </xf>
    <xf numFmtId="0" fontId="66" fillId="36" borderId="55" xfId="76" applyFont="1" applyFill="1" applyBorder="1" applyAlignment="1">
      <alignment horizontal="center"/>
      <protection/>
    </xf>
    <xf numFmtId="0" fontId="66" fillId="36" borderId="56" xfId="76" applyFont="1" applyFill="1" applyBorder="1" applyAlignment="1">
      <alignment horizontal="center"/>
      <protection/>
    </xf>
    <xf numFmtId="0" fontId="66" fillId="36" borderId="57" xfId="76" applyFont="1" applyFill="1" applyBorder="1" applyAlignment="1">
      <alignment horizontal="center"/>
      <protection/>
    </xf>
    <xf numFmtId="0" fontId="66" fillId="36" borderId="89" xfId="76" applyFont="1" applyFill="1" applyBorder="1" applyAlignment="1">
      <alignment horizontal="center"/>
      <protection/>
    </xf>
    <xf numFmtId="0" fontId="66" fillId="36" borderId="59" xfId="76" applyFont="1" applyFill="1" applyBorder="1" applyAlignment="1">
      <alignment horizontal="center"/>
      <protection/>
    </xf>
    <xf numFmtId="0" fontId="66" fillId="36" borderId="40" xfId="76" applyFont="1" applyFill="1" applyBorder="1" applyAlignment="1">
      <alignment horizontal="center"/>
      <protection/>
    </xf>
    <xf numFmtId="0" fontId="57" fillId="36" borderId="72" xfId="0" applyFont="1" applyFill="1" applyBorder="1" applyAlignment="1">
      <alignment horizontal="left" vertical="center" wrapText="1"/>
    </xf>
    <xf numFmtId="0" fontId="66" fillId="36" borderId="37" xfId="76" applyFont="1" applyFill="1" applyBorder="1" applyAlignment="1">
      <alignment horizontal="center"/>
      <protection/>
    </xf>
    <xf numFmtId="0" fontId="60" fillId="36" borderId="30" xfId="0" applyFont="1" applyFill="1" applyBorder="1" applyAlignment="1">
      <alignment horizontal="left" vertical="center" wrapText="1"/>
    </xf>
    <xf numFmtId="0" fontId="61" fillId="36" borderId="18" xfId="0" applyFont="1" applyFill="1" applyBorder="1" applyAlignment="1">
      <alignment horizontal="left" vertical="center" wrapText="1"/>
    </xf>
    <xf numFmtId="0" fontId="60" fillId="36" borderId="65" xfId="0" applyFont="1" applyFill="1" applyBorder="1" applyAlignment="1">
      <alignment horizontal="left" vertical="center" wrapText="1"/>
    </xf>
    <xf numFmtId="0" fontId="66" fillId="36" borderId="58" xfId="76" applyFont="1" applyFill="1" applyBorder="1" applyAlignment="1">
      <alignment horizontal="center"/>
      <protection/>
    </xf>
    <xf numFmtId="0" fontId="66" fillId="36" borderId="43" xfId="76" applyFont="1" applyFill="1" applyBorder="1" applyAlignment="1">
      <alignment horizontal="center"/>
      <protection/>
    </xf>
    <xf numFmtId="0" fontId="66" fillId="36" borderId="19" xfId="76" applyFont="1" applyFill="1" applyBorder="1" applyAlignment="1">
      <alignment horizontal="center"/>
      <protection/>
    </xf>
    <xf numFmtId="0" fontId="61" fillId="36" borderId="53" xfId="0" applyFont="1" applyFill="1" applyBorder="1" applyAlignment="1">
      <alignment horizontal="left" vertical="center" wrapText="1"/>
    </xf>
    <xf numFmtId="0" fontId="66" fillId="36" borderId="36" xfId="76" applyFont="1" applyFill="1" applyBorder="1" applyAlignment="1">
      <alignment horizontal="center"/>
      <protection/>
    </xf>
    <xf numFmtId="0" fontId="66" fillId="36" borderId="62" xfId="76" applyFont="1" applyFill="1" applyBorder="1" applyAlignment="1">
      <alignment horizontal="center"/>
      <protection/>
    </xf>
    <xf numFmtId="0" fontId="66" fillId="36" borderId="63" xfId="76" applyFont="1" applyFill="1" applyBorder="1" applyAlignment="1">
      <alignment horizontal="center"/>
      <protection/>
    </xf>
    <xf numFmtId="0" fontId="66" fillId="36" borderId="53" xfId="76" applyFont="1" applyFill="1" applyBorder="1" applyAlignment="1">
      <alignment horizontal="center"/>
      <protection/>
    </xf>
    <xf numFmtId="0" fontId="66" fillId="36" borderId="41" xfId="76" applyFont="1" applyFill="1" applyBorder="1" applyAlignment="1">
      <alignment horizontal="center"/>
      <protection/>
    </xf>
    <xf numFmtId="0" fontId="63" fillId="36" borderId="29" xfId="76" applyFont="1" applyFill="1" applyBorder="1" applyAlignment="1">
      <alignment horizontal="center"/>
      <protection/>
    </xf>
    <xf numFmtId="0" fontId="63" fillId="36" borderId="28" xfId="76" applyFont="1" applyFill="1" applyBorder="1" applyAlignment="1">
      <alignment horizontal="center"/>
      <protection/>
    </xf>
    <xf numFmtId="0" fontId="63" fillId="36" borderId="34" xfId="76" applyFont="1" applyFill="1" applyBorder="1" applyAlignment="1">
      <alignment horizontal="center"/>
      <protection/>
    </xf>
    <xf numFmtId="0" fontId="63" fillId="36" borderId="37" xfId="76" applyFont="1" applyFill="1" applyBorder="1" applyAlignment="1">
      <alignment horizontal="center"/>
      <protection/>
    </xf>
    <xf numFmtId="0" fontId="63" fillId="36" borderId="45" xfId="76" applyFont="1" applyFill="1" applyBorder="1" applyAlignment="1">
      <alignment horizontal="center"/>
      <protection/>
    </xf>
    <xf numFmtId="0" fontId="63" fillId="36" borderId="71" xfId="76" applyFont="1" applyFill="1" applyBorder="1" applyAlignment="1">
      <alignment horizontal="center"/>
      <protection/>
    </xf>
    <xf numFmtId="0" fontId="60" fillId="36" borderId="10" xfId="0" applyFont="1" applyFill="1" applyBorder="1" applyAlignment="1">
      <alignment horizontal="left" vertical="center" wrapText="1"/>
    </xf>
    <xf numFmtId="0" fontId="63" fillId="36" borderId="50" xfId="76" applyFont="1" applyFill="1" applyBorder="1" applyAlignment="1">
      <alignment horizontal="center"/>
      <protection/>
    </xf>
    <xf numFmtId="0" fontId="63" fillId="36" borderId="39" xfId="76" applyFont="1" applyFill="1" applyBorder="1" applyAlignment="1">
      <alignment horizontal="center"/>
      <protection/>
    </xf>
    <xf numFmtId="0" fontId="63" fillId="36" borderId="51" xfId="76" applyFont="1" applyFill="1" applyBorder="1" applyAlignment="1">
      <alignment horizontal="center"/>
      <protection/>
    </xf>
    <xf numFmtId="0" fontId="63" fillId="36" borderId="40" xfId="76" applyFont="1" applyFill="1" applyBorder="1" applyAlignment="1">
      <alignment horizontal="center"/>
      <protection/>
    </xf>
    <xf numFmtId="0" fontId="63" fillId="36" borderId="52" xfId="76" applyFont="1" applyFill="1" applyBorder="1" applyAlignment="1">
      <alignment horizontal="center"/>
      <protection/>
    </xf>
    <xf numFmtId="0" fontId="63" fillId="36" borderId="47" xfId="76" applyFont="1" applyFill="1" applyBorder="1" applyAlignment="1">
      <alignment horizontal="center"/>
      <protection/>
    </xf>
    <xf numFmtId="0" fontId="63" fillId="36" borderId="17" xfId="76" applyFont="1" applyFill="1" applyBorder="1" applyAlignment="1">
      <alignment horizontal="center"/>
      <protection/>
    </xf>
    <xf numFmtId="0" fontId="63" fillId="36" borderId="88" xfId="76" applyFont="1" applyFill="1" applyBorder="1" applyAlignment="1">
      <alignment horizontal="center"/>
      <protection/>
    </xf>
    <xf numFmtId="0" fontId="61" fillId="36" borderId="57" xfId="0" applyFont="1" applyFill="1" applyBorder="1" applyAlignment="1">
      <alignment horizontal="left" vertical="center" wrapText="1"/>
    </xf>
    <xf numFmtId="0" fontId="63" fillId="36" borderId="55" xfId="76" applyFont="1" applyFill="1" applyBorder="1" applyAlignment="1">
      <alignment horizontal="center"/>
      <protection/>
    </xf>
    <xf numFmtId="0" fontId="63" fillId="36" borderId="56" xfId="76" applyFont="1" applyFill="1" applyBorder="1" applyAlignment="1">
      <alignment horizontal="center"/>
      <protection/>
    </xf>
    <xf numFmtId="0" fontId="63" fillId="36" borderId="57" xfId="76" applyFont="1" applyFill="1" applyBorder="1" applyAlignment="1">
      <alignment horizontal="center"/>
      <protection/>
    </xf>
    <xf numFmtId="0" fontId="63" fillId="36" borderId="59" xfId="76" applyFont="1" applyFill="1" applyBorder="1" applyAlignment="1">
      <alignment horizontal="center"/>
      <protection/>
    </xf>
    <xf numFmtId="0" fontId="63" fillId="36" borderId="58" xfId="76" applyFont="1" applyFill="1" applyBorder="1" applyAlignment="1">
      <alignment horizontal="center"/>
      <protection/>
    </xf>
    <xf numFmtId="0" fontId="63" fillId="36" borderId="103" xfId="76" applyFont="1" applyFill="1" applyBorder="1" applyAlignment="1">
      <alignment horizontal="center"/>
      <protection/>
    </xf>
    <xf numFmtId="0" fontId="63" fillId="36" borderId="101" xfId="76" applyFont="1" applyFill="1" applyBorder="1" applyAlignment="1">
      <alignment horizontal="center"/>
      <protection/>
    </xf>
    <xf numFmtId="0" fontId="57" fillId="36" borderId="20" xfId="0" applyFont="1" applyFill="1" applyBorder="1" applyAlignment="1">
      <alignment horizontal="left" vertical="center" wrapText="1"/>
    </xf>
    <xf numFmtId="0" fontId="66" fillId="36" borderId="38" xfId="76" applyFont="1" applyFill="1" applyBorder="1" applyAlignment="1">
      <alignment horizontal="center"/>
      <protection/>
    </xf>
    <xf numFmtId="0" fontId="55" fillId="36" borderId="38" xfId="0" applyFont="1" applyFill="1" applyBorder="1" applyAlignment="1">
      <alignment horizontal="left" vertical="center" wrapText="1"/>
    </xf>
    <xf numFmtId="0" fontId="66" fillId="36" borderId="39" xfId="76" applyFont="1" applyFill="1" applyBorder="1" applyAlignment="1">
      <alignment horizontal="center"/>
      <protection/>
    </xf>
    <xf numFmtId="0" fontId="16" fillId="36" borderId="25" xfId="33" applyFont="1" applyFill="1" applyBorder="1" applyAlignment="1" quotePrefix="1">
      <alignment horizontal="center" vertical="center" wrapText="1"/>
      <protection/>
    </xf>
    <xf numFmtId="0" fontId="15" fillId="20" borderId="64" xfId="0" applyFont="1" applyFill="1" applyBorder="1" applyAlignment="1">
      <alignment wrapText="1"/>
    </xf>
    <xf numFmtId="0" fontId="15" fillId="20" borderId="30" xfId="0" applyFont="1" applyFill="1" applyBorder="1" applyAlignment="1">
      <alignment wrapText="1"/>
    </xf>
    <xf numFmtId="0" fontId="15" fillId="20" borderId="0" xfId="0" applyFont="1" applyFill="1" applyBorder="1" applyAlignment="1">
      <alignment wrapText="1"/>
    </xf>
    <xf numFmtId="0" fontId="16" fillId="20" borderId="25" xfId="45" applyFont="1" applyFill="1" applyBorder="1" applyAlignment="1" quotePrefix="1">
      <alignment horizontal="center" vertical="center" wrapText="1"/>
      <protection/>
    </xf>
    <xf numFmtId="0" fontId="16" fillId="20" borderId="64" xfId="45" applyFont="1" applyFill="1" applyBorder="1" applyAlignment="1" quotePrefix="1">
      <alignment horizontal="center" vertical="center" wrapText="1"/>
      <protection/>
    </xf>
    <xf numFmtId="0" fontId="16" fillId="20" borderId="44" xfId="45" applyFont="1" applyFill="1" applyBorder="1" applyAlignment="1" quotePrefix="1">
      <alignment horizontal="center" vertical="center" wrapText="1"/>
      <protection/>
    </xf>
    <xf numFmtId="0" fontId="16" fillId="20" borderId="61" xfId="45" applyFont="1" applyFill="1" applyBorder="1" applyAlignment="1" quotePrefix="1">
      <alignment horizontal="center" vertical="center" wrapText="1"/>
      <protection/>
    </xf>
    <xf numFmtId="0" fontId="16" fillId="20" borderId="194" xfId="45" applyFont="1" applyFill="1" applyBorder="1" applyAlignment="1" quotePrefix="1">
      <alignment horizontal="center" vertical="center" wrapText="1"/>
      <protection/>
    </xf>
    <xf numFmtId="0" fontId="16" fillId="20" borderId="139" xfId="45" applyFont="1" applyFill="1" applyBorder="1" applyAlignment="1" quotePrefix="1">
      <alignment horizontal="center" vertical="center" wrapText="1"/>
      <protection/>
    </xf>
    <xf numFmtId="0" fontId="15" fillId="20" borderId="0" xfId="0" applyFont="1" applyFill="1" applyBorder="1" applyAlignment="1">
      <alignment horizontal="center" vertical="center" wrapText="1"/>
    </xf>
    <xf numFmtId="0" fontId="14" fillId="20" borderId="0" xfId="0" applyFont="1" applyFill="1" applyBorder="1" applyAlignment="1">
      <alignment horizontal="center" wrapText="1"/>
    </xf>
    <xf numFmtId="0" fontId="14" fillId="20" borderId="0" xfId="0" applyFont="1" applyFill="1" applyAlignment="1">
      <alignment horizontal="center"/>
    </xf>
    <xf numFmtId="0" fontId="16" fillId="20" borderId="31" xfId="47" applyFont="1" applyFill="1" applyBorder="1" applyAlignment="1" quotePrefix="1">
      <alignment horizontal="center" vertical="center" wrapText="1"/>
      <protection/>
    </xf>
    <xf numFmtId="0" fontId="16" fillId="20" borderId="96" xfId="47" applyFont="1" applyFill="1" applyBorder="1" applyAlignment="1" quotePrefix="1">
      <alignment horizontal="center" vertical="center" wrapText="1"/>
      <protection/>
    </xf>
    <xf numFmtId="0" fontId="16" fillId="20" borderId="30" xfId="47" applyFont="1" applyFill="1" applyBorder="1" applyAlignment="1" quotePrefix="1">
      <alignment horizontal="center" vertical="center" wrapText="1"/>
      <protection/>
    </xf>
    <xf numFmtId="0" fontId="15" fillId="20" borderId="44" xfId="0" applyFont="1" applyFill="1" applyBorder="1" applyAlignment="1">
      <alignment wrapText="1"/>
    </xf>
    <xf numFmtId="0" fontId="15" fillId="20" borderId="65" xfId="0" applyFont="1" applyFill="1" applyBorder="1" applyAlignment="1">
      <alignment wrapText="1"/>
    </xf>
    <xf numFmtId="0" fontId="15" fillId="20" borderId="73" xfId="0" applyFont="1" applyFill="1" applyBorder="1" applyAlignment="1">
      <alignment wrapText="1"/>
    </xf>
    <xf numFmtId="0" fontId="15" fillId="20" borderId="49" xfId="0" applyFont="1" applyFill="1" applyBorder="1" applyAlignment="1">
      <alignment wrapText="1"/>
    </xf>
    <xf numFmtId="0" fontId="16" fillId="36" borderId="64" xfId="33" applyFont="1" applyFill="1" applyBorder="1" applyAlignment="1" quotePrefix="1">
      <alignment horizontal="center" vertical="center" wrapText="1"/>
      <protection/>
    </xf>
    <xf numFmtId="0" fontId="15" fillId="20" borderId="61" xfId="0" applyFont="1" applyFill="1" applyBorder="1" applyAlignment="1">
      <alignment wrapText="1"/>
    </xf>
    <xf numFmtId="0" fontId="15" fillId="20" borderId="194" xfId="0" applyFont="1" applyFill="1" applyBorder="1" applyAlignment="1">
      <alignment wrapText="1"/>
    </xf>
    <xf numFmtId="0" fontId="15" fillId="20" borderId="139" xfId="0" applyFont="1" applyFill="1" applyBorder="1" applyAlignment="1">
      <alignment wrapText="1"/>
    </xf>
    <xf numFmtId="0" fontId="15" fillId="20" borderId="0" xfId="0" applyFont="1" applyFill="1" applyBorder="1" applyAlignment="1">
      <alignment horizontal="left" vertical="center" wrapText="1"/>
    </xf>
    <xf numFmtId="0" fontId="147" fillId="36" borderId="43" xfId="76" applyFont="1" applyFill="1" applyBorder="1" applyAlignment="1">
      <alignment horizontal="center" vertical="center" wrapText="1"/>
      <protection/>
    </xf>
    <xf numFmtId="0" fontId="147" fillId="36" borderId="40" xfId="76" applyFont="1" applyFill="1" applyBorder="1" applyAlignment="1">
      <alignment horizontal="center" vertical="center" wrapText="1"/>
      <protection/>
    </xf>
    <xf numFmtId="0" fontId="147" fillId="36" borderId="32" xfId="76" applyFont="1" applyFill="1" applyBorder="1" applyAlignment="1">
      <alignment horizontal="center" vertical="center" wrapText="1"/>
      <protection/>
    </xf>
    <xf numFmtId="0" fontId="16" fillId="20" borderId="12" xfId="33" applyFont="1" applyFill="1" applyBorder="1" applyAlignment="1" quotePrefix="1">
      <alignment horizontal="center" vertical="center" wrapText="1"/>
      <protection/>
    </xf>
    <xf numFmtId="0" fontId="16" fillId="20" borderId="33" xfId="33" applyFont="1" applyFill="1" applyBorder="1" applyAlignment="1" quotePrefix="1">
      <alignment horizontal="center" vertical="center" wrapText="1"/>
      <protection/>
    </xf>
    <xf numFmtId="0" fontId="16" fillId="20" borderId="69" xfId="33" applyFont="1" applyFill="1" applyBorder="1" applyAlignment="1" quotePrefix="1">
      <alignment horizontal="center" vertical="center" wrapText="1"/>
      <protection/>
    </xf>
    <xf numFmtId="0" fontId="16" fillId="20" borderId="71" xfId="45" applyFont="1" applyFill="1" applyBorder="1" applyAlignment="1" quotePrefix="1">
      <alignment horizontal="center" vertical="center" wrapText="1"/>
      <protection/>
    </xf>
    <xf numFmtId="0" fontId="16" fillId="20" borderId="48" xfId="45" applyFont="1" applyFill="1" applyBorder="1" applyAlignment="1" quotePrefix="1">
      <alignment horizontal="center" vertical="center" wrapText="1"/>
      <protection/>
    </xf>
    <xf numFmtId="0" fontId="16" fillId="20" borderId="46" xfId="45" applyFont="1" applyFill="1" applyBorder="1" applyAlignment="1" quotePrefix="1">
      <alignment horizontal="center" vertical="center" wrapText="1"/>
      <protection/>
    </xf>
    <xf numFmtId="0" fontId="16" fillId="20" borderId="61" xfId="47" applyFont="1" applyFill="1" applyBorder="1" applyAlignment="1" quotePrefix="1">
      <alignment horizontal="center" vertical="center" wrapText="1"/>
      <protection/>
    </xf>
    <xf numFmtId="0" fontId="16" fillId="36" borderId="44" xfId="33" applyFont="1" applyFill="1" applyBorder="1" applyAlignment="1" quotePrefix="1">
      <alignment horizontal="center" vertical="center" wrapText="1"/>
      <protection/>
    </xf>
    <xf numFmtId="0" fontId="16" fillId="36" borderId="61" xfId="33" applyFont="1" applyFill="1" applyBorder="1" applyAlignment="1" quotePrefix="1">
      <alignment horizontal="center" vertical="center" wrapText="1"/>
      <protection/>
    </xf>
    <xf numFmtId="0" fontId="16" fillId="36" borderId="194" xfId="33" applyFont="1" applyFill="1" applyBorder="1" applyAlignment="1" quotePrefix="1">
      <alignment horizontal="center" vertical="center" wrapText="1"/>
      <protection/>
    </xf>
    <xf numFmtId="0" fontId="16" fillId="36" borderId="139" xfId="33" applyFont="1" applyFill="1" applyBorder="1" applyAlignment="1" quotePrefix="1">
      <alignment horizontal="center" vertical="center" wrapText="1"/>
      <protection/>
    </xf>
    <xf numFmtId="0" fontId="16" fillId="36" borderId="65" xfId="33" applyFont="1" applyFill="1" applyBorder="1" applyAlignment="1" quotePrefix="1">
      <alignment horizontal="center" vertical="center" wrapText="1"/>
      <protection/>
    </xf>
    <xf numFmtId="0" fontId="16" fillId="36" borderId="73" xfId="33" applyFont="1" applyFill="1" applyBorder="1" applyAlignment="1" quotePrefix="1">
      <alignment horizontal="center" vertical="center" wrapText="1"/>
      <protection/>
    </xf>
    <xf numFmtId="0" fontId="16" fillId="36" borderId="49" xfId="33" applyFont="1" applyFill="1" applyBorder="1" applyAlignment="1" quotePrefix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94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25" fillId="0" borderId="89" xfId="74" applyFont="1" applyBorder="1" applyAlignment="1">
      <alignment horizontal="center" vertical="center"/>
      <protection/>
    </xf>
    <xf numFmtId="0" fontId="25" fillId="0" borderId="10" xfId="74" applyFont="1" applyBorder="1" applyAlignment="1">
      <alignment horizontal="center" vertical="center"/>
      <protection/>
    </xf>
    <xf numFmtId="0" fontId="25" fillId="0" borderId="83" xfId="74" applyFont="1" applyBorder="1" applyAlignment="1">
      <alignment horizontal="center" vertical="center"/>
      <protection/>
    </xf>
    <xf numFmtId="0" fontId="25" fillId="0" borderId="60" xfId="74" applyFont="1" applyBorder="1" applyAlignment="1">
      <alignment horizontal="center" vertical="center"/>
      <protection/>
    </xf>
    <xf numFmtId="0" fontId="0" fillId="0" borderId="0" xfId="74" applyAlignment="1">
      <alignment horizontal="center"/>
      <protection/>
    </xf>
    <xf numFmtId="0" fontId="0" fillId="0" borderId="12" xfId="74" applyFont="1" applyBorder="1" applyAlignment="1">
      <alignment horizontal="center"/>
      <protection/>
    </xf>
    <xf numFmtId="0" fontId="0" fillId="0" borderId="33" xfId="74" applyBorder="1" applyAlignment="1">
      <alignment horizontal="center"/>
      <protection/>
    </xf>
    <xf numFmtId="0" fontId="0" fillId="0" borderId="64" xfId="74" applyBorder="1" applyAlignment="1">
      <alignment horizontal="center"/>
      <protection/>
    </xf>
    <xf numFmtId="0" fontId="0" fillId="0" borderId="44" xfId="74" applyBorder="1" applyAlignment="1">
      <alignment horizontal="center"/>
      <protection/>
    </xf>
    <xf numFmtId="0" fontId="24" fillId="0" borderId="31" xfId="74" applyFont="1" applyBorder="1" applyAlignment="1">
      <alignment horizontal="center" vertical="center" wrapText="1"/>
      <protection/>
    </xf>
    <xf numFmtId="0" fontId="24" fillId="0" borderId="96" xfId="74" applyFont="1" applyBorder="1" applyAlignment="1">
      <alignment horizontal="center" vertical="center" wrapText="1"/>
      <protection/>
    </xf>
    <xf numFmtId="0" fontId="24" fillId="0" borderId="76" xfId="74" applyFont="1" applyBorder="1" applyAlignment="1">
      <alignment horizontal="center" vertical="center" wrapText="1"/>
      <protection/>
    </xf>
    <xf numFmtId="0" fontId="0" fillId="0" borderId="12" xfId="74" applyBorder="1" applyAlignment="1">
      <alignment horizontal="center"/>
      <protection/>
    </xf>
    <xf numFmtId="0" fontId="0" fillId="0" borderId="69" xfId="74" applyBorder="1" applyAlignment="1">
      <alignment horizontal="center"/>
      <protection/>
    </xf>
    <xf numFmtId="0" fontId="25" fillId="0" borderId="25" xfId="74" applyFont="1" applyBorder="1" applyAlignment="1">
      <alignment horizontal="center" vertical="center"/>
      <protection/>
    </xf>
    <xf numFmtId="0" fontId="25" fillId="0" borderId="64" xfId="74" applyFont="1" applyBorder="1" applyAlignment="1">
      <alignment horizontal="center" vertical="center"/>
      <protection/>
    </xf>
    <xf numFmtId="0" fontId="25" fillId="0" borderId="44" xfId="74" applyFont="1" applyBorder="1" applyAlignment="1">
      <alignment horizontal="center" vertical="center"/>
      <protection/>
    </xf>
    <xf numFmtId="0" fontId="25" fillId="0" borderId="30" xfId="74" applyFont="1" applyBorder="1" applyAlignment="1">
      <alignment horizontal="center" vertical="center"/>
      <protection/>
    </xf>
    <xf numFmtId="0" fontId="25" fillId="0" borderId="0" xfId="74" applyFont="1" applyBorder="1" applyAlignment="1">
      <alignment horizontal="center" vertical="center"/>
      <protection/>
    </xf>
    <xf numFmtId="0" fontId="25" fillId="0" borderId="54" xfId="74" applyFont="1" applyBorder="1" applyAlignment="1">
      <alignment horizontal="center" vertical="center"/>
      <protection/>
    </xf>
    <xf numFmtId="0" fontId="25" fillId="0" borderId="65" xfId="74" applyFont="1" applyBorder="1" applyAlignment="1">
      <alignment horizontal="center" vertical="center"/>
      <protection/>
    </xf>
    <xf numFmtId="0" fontId="25" fillId="0" borderId="73" xfId="74" applyFont="1" applyBorder="1" applyAlignment="1">
      <alignment horizontal="center" vertical="center"/>
      <protection/>
    </xf>
    <xf numFmtId="0" fontId="25" fillId="0" borderId="49" xfId="74" applyFont="1" applyBorder="1" applyAlignment="1">
      <alignment horizontal="center" vertical="center"/>
      <protection/>
    </xf>
    <xf numFmtId="0" fontId="0" fillId="0" borderId="0" xfId="74" applyFill="1" applyAlignment="1">
      <alignment horizontal="left"/>
      <protection/>
    </xf>
    <xf numFmtId="0" fontId="25" fillId="0" borderId="27" xfId="74" applyFont="1" applyBorder="1" applyAlignment="1">
      <alignment horizontal="center" vertical="center"/>
      <protection/>
    </xf>
    <xf numFmtId="0" fontId="25" fillId="0" borderId="35" xfId="74" applyFont="1" applyBorder="1" applyAlignment="1">
      <alignment horizontal="center" vertical="center"/>
      <protection/>
    </xf>
    <xf numFmtId="0" fontId="25" fillId="0" borderId="26" xfId="74" applyFont="1" applyBorder="1" applyAlignment="1">
      <alignment horizontal="center" vertical="center"/>
      <protection/>
    </xf>
    <xf numFmtId="0" fontId="25" fillId="0" borderId="24" xfId="74" applyFont="1" applyBorder="1" applyAlignment="1">
      <alignment horizontal="center" vertical="center"/>
      <protection/>
    </xf>
    <xf numFmtId="0" fontId="0" fillId="0" borderId="194" xfId="74" applyBorder="1" applyAlignment="1">
      <alignment horizontal="center"/>
      <protection/>
    </xf>
    <xf numFmtId="0" fontId="0" fillId="0" borderId="12" xfId="74" applyFont="1" applyBorder="1" applyAlignment="1">
      <alignment horizontal="center"/>
      <protection/>
    </xf>
    <xf numFmtId="0" fontId="0" fillId="0" borderId="33" xfId="74" applyFont="1" applyBorder="1" applyAlignment="1">
      <alignment horizontal="center"/>
      <protection/>
    </xf>
    <xf numFmtId="0" fontId="0" fillId="0" borderId="69" xfId="74" applyFont="1" applyBorder="1" applyAlignment="1">
      <alignment horizontal="center"/>
      <protection/>
    </xf>
    <xf numFmtId="0" fontId="0" fillId="0" borderId="41" xfId="74" applyBorder="1" applyAlignment="1">
      <alignment horizontal="center"/>
      <protection/>
    </xf>
    <xf numFmtId="0" fontId="0" fillId="0" borderId="63" xfId="74" applyBorder="1" applyAlignment="1">
      <alignment horizontal="center"/>
      <protection/>
    </xf>
    <xf numFmtId="0" fontId="0" fillId="0" borderId="0" xfId="0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4" fillId="0" borderId="96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69" xfId="0" applyBorder="1" applyAlignment="1">
      <alignment horizontal="center"/>
    </xf>
    <xf numFmtId="0" fontId="148" fillId="0" borderId="12" xfId="74" applyFont="1" applyBorder="1" applyAlignment="1">
      <alignment horizontal="center"/>
      <protection/>
    </xf>
    <xf numFmtId="0" fontId="148" fillId="0" borderId="33" xfId="74" applyFont="1" applyBorder="1" applyAlignment="1">
      <alignment horizontal="center"/>
      <protection/>
    </xf>
    <xf numFmtId="0" fontId="25" fillId="0" borderId="64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5" fillId="0" borderId="30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194" xfId="0" applyBorder="1" applyAlignment="1">
      <alignment horizontal="center"/>
    </xf>
    <xf numFmtId="0" fontId="0" fillId="0" borderId="12" xfId="0" applyBorder="1" applyAlignment="1">
      <alignment horizontal="center"/>
    </xf>
    <xf numFmtId="0" fontId="148" fillId="0" borderId="41" xfId="74" applyFont="1" applyBorder="1" applyAlignment="1">
      <alignment horizontal="center"/>
      <protection/>
    </xf>
    <xf numFmtId="0" fontId="148" fillId="0" borderId="63" xfId="74" applyFont="1" applyBorder="1" applyAlignment="1">
      <alignment horizontal="center"/>
      <protection/>
    </xf>
    <xf numFmtId="0" fontId="25" fillId="0" borderId="2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71" xfId="74" applyFont="1" applyBorder="1" applyAlignment="1">
      <alignment horizontal="center" vertical="center"/>
      <protection/>
    </xf>
    <xf numFmtId="0" fontId="25" fillId="0" borderId="48" xfId="74" applyFont="1" applyBorder="1" applyAlignment="1">
      <alignment horizontal="center" vertical="center"/>
      <protection/>
    </xf>
    <xf numFmtId="0" fontId="25" fillId="0" borderId="45" xfId="74" applyFont="1" applyBorder="1" applyAlignment="1">
      <alignment horizontal="center" vertical="center"/>
      <protection/>
    </xf>
    <xf numFmtId="0" fontId="25" fillId="0" borderId="47" xfId="74" applyFont="1" applyFill="1" applyBorder="1" applyAlignment="1">
      <alignment horizontal="center" vertical="center"/>
      <protection/>
    </xf>
    <xf numFmtId="0" fontId="25" fillId="0" borderId="70" xfId="74" applyFont="1" applyFill="1" applyBorder="1" applyAlignment="1">
      <alignment horizontal="center" vertical="center"/>
      <protection/>
    </xf>
    <xf numFmtId="0" fontId="25" fillId="0" borderId="22" xfId="74" applyFont="1" applyFill="1" applyBorder="1" applyAlignment="1">
      <alignment horizontal="center" vertical="center"/>
      <protection/>
    </xf>
    <xf numFmtId="0" fontId="25" fillId="0" borderId="17" xfId="74" applyFont="1" applyFill="1" applyBorder="1" applyAlignment="1">
      <alignment horizontal="center" vertical="center"/>
      <protection/>
    </xf>
    <xf numFmtId="0" fontId="25" fillId="0" borderId="37" xfId="74" applyFont="1" applyBorder="1" applyAlignment="1">
      <alignment horizontal="center" vertical="center"/>
      <protection/>
    </xf>
    <xf numFmtId="0" fontId="25" fillId="0" borderId="46" xfId="74" applyFont="1" applyBorder="1" applyAlignment="1">
      <alignment horizontal="center" vertical="center"/>
      <protection/>
    </xf>
    <xf numFmtId="0" fontId="25" fillId="0" borderId="23" xfId="74" applyFont="1" applyFill="1" applyBorder="1" applyAlignment="1">
      <alignment horizontal="center" vertical="center"/>
      <protection/>
    </xf>
    <xf numFmtId="0" fontId="25" fillId="0" borderId="88" xfId="74" applyFont="1" applyFill="1" applyBorder="1" applyAlignment="1">
      <alignment horizontal="center" vertical="center"/>
      <protection/>
    </xf>
    <xf numFmtId="0" fontId="0" fillId="0" borderId="33" xfId="74" applyFont="1" applyBorder="1" applyAlignment="1">
      <alignment horizontal="center"/>
      <protection/>
    </xf>
    <xf numFmtId="0" fontId="0" fillId="0" borderId="69" xfId="74" applyFont="1" applyBorder="1" applyAlignment="1">
      <alignment horizontal="center"/>
      <protection/>
    </xf>
    <xf numFmtId="0" fontId="25" fillId="0" borderId="70" xfId="74" applyFont="1" applyBorder="1" applyAlignment="1">
      <alignment horizontal="center"/>
      <protection/>
    </xf>
    <xf numFmtId="0" fontId="25" fillId="0" borderId="22" xfId="74" applyFont="1" applyBorder="1" applyAlignment="1">
      <alignment horizontal="center"/>
      <protection/>
    </xf>
    <xf numFmtId="0" fontId="0" fillId="0" borderId="0" xfId="74" applyAlignment="1">
      <alignment horizontal="left"/>
      <protection/>
    </xf>
    <xf numFmtId="0" fontId="25" fillId="0" borderId="88" xfId="74" applyFont="1" applyBorder="1" applyAlignment="1">
      <alignment horizontal="center"/>
      <protection/>
    </xf>
    <xf numFmtId="0" fontId="24" fillId="0" borderId="140" xfId="74" applyFont="1" applyBorder="1" applyAlignment="1">
      <alignment horizontal="center" vertical="center" wrapText="1"/>
      <protection/>
    </xf>
    <xf numFmtId="0" fontId="15" fillId="20" borderId="64" xfId="0" applyFont="1" applyFill="1" applyBorder="1" applyAlignment="1">
      <alignment horizontal="left" vertical="center" wrapText="1"/>
    </xf>
    <xf numFmtId="0" fontId="47" fillId="20" borderId="0" xfId="0" applyFont="1" applyFill="1" applyAlignment="1">
      <alignment horizontal="center"/>
    </xf>
    <xf numFmtId="44" fontId="14" fillId="20" borderId="0" xfId="64" applyFont="1" applyFill="1" applyBorder="1" applyAlignment="1">
      <alignment horizontal="center" wrapText="1"/>
    </xf>
    <xf numFmtId="0" fontId="16" fillId="20" borderId="140" xfId="47" applyFont="1" applyFill="1" applyBorder="1" applyAlignment="1" quotePrefix="1">
      <alignment horizontal="center" vertical="center" wrapText="1"/>
      <protection/>
    </xf>
    <xf numFmtId="0" fontId="16" fillId="20" borderId="12" xfId="45" applyFont="1" applyFill="1" applyBorder="1" applyAlignment="1" quotePrefix="1">
      <alignment horizontal="center" vertical="center" wrapText="1"/>
      <protection/>
    </xf>
    <xf numFmtId="0" fontId="16" fillId="20" borderId="33" xfId="45" applyFont="1" applyFill="1" applyBorder="1" applyAlignment="1" quotePrefix="1">
      <alignment horizontal="center" vertical="center" wrapText="1"/>
      <protection/>
    </xf>
    <xf numFmtId="0" fontId="16" fillId="20" borderId="69" xfId="45" applyFont="1" applyFill="1" applyBorder="1" applyAlignment="1" quotePrefix="1">
      <alignment horizontal="center" vertical="center" wrapText="1"/>
      <protection/>
    </xf>
    <xf numFmtId="0" fontId="47" fillId="2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vertical="center" wrapText="1"/>
    </xf>
    <xf numFmtId="0" fontId="53" fillId="0" borderId="104" xfId="42" applyFont="1" applyFill="1" applyBorder="1" applyAlignment="1">
      <alignment horizontal="left" vertical="center" wrapText="1"/>
      <protection/>
    </xf>
    <xf numFmtId="0" fontId="5" fillId="0" borderId="105" xfId="0" applyFont="1" applyFill="1" applyBorder="1" applyAlignment="1">
      <alignment horizontal="center" vertical="center"/>
    </xf>
    <xf numFmtId="0" fontId="5" fillId="0" borderId="122" xfId="34" applyFont="1" applyFill="1" applyBorder="1" applyAlignment="1">
      <alignment horizontal="center" vertical="center" wrapText="1"/>
      <protection/>
    </xf>
    <xf numFmtId="0" fontId="5" fillId="0" borderId="158" xfId="34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right" vertical="center" wrapText="1"/>
    </xf>
    <xf numFmtId="0" fontId="5" fillId="0" borderId="105" xfId="34" applyFont="1" applyFill="1" applyBorder="1" applyAlignment="1">
      <alignment horizontal="center" vertical="center" wrapText="1"/>
      <protection/>
    </xf>
    <xf numFmtId="0" fontId="63" fillId="0" borderId="0" xfId="0" applyFont="1" applyFill="1" applyBorder="1" applyAlignment="1">
      <alignment horizontal="center" vertical="center" wrapText="1"/>
    </xf>
    <xf numFmtId="0" fontId="53" fillId="0" borderId="104" xfId="42" applyFont="1" applyFill="1" applyBorder="1" applyAlignment="1">
      <alignment horizontal="center" vertical="center" wrapText="1"/>
      <protection/>
    </xf>
    <xf numFmtId="0" fontId="55" fillId="0" borderId="105" xfId="0" applyFont="1" applyFill="1" applyBorder="1" applyAlignment="1">
      <alignment horizontal="left" vertical="center" wrapText="1"/>
    </xf>
    <xf numFmtId="0" fontId="55" fillId="0" borderId="126" xfId="0" applyFont="1" applyFill="1" applyBorder="1" applyAlignment="1">
      <alignment horizontal="left" vertical="center" wrapText="1"/>
    </xf>
    <xf numFmtId="0" fontId="53" fillId="0" borderId="110" xfId="42" applyFont="1" applyFill="1" applyBorder="1" applyAlignment="1">
      <alignment horizontal="left" vertical="center" wrapText="1"/>
      <protection/>
    </xf>
    <xf numFmtId="0" fontId="55" fillId="0" borderId="234" xfId="0" applyFont="1" applyFill="1" applyBorder="1" applyAlignment="1">
      <alignment horizontal="left" vertical="center" wrapText="1"/>
    </xf>
    <xf numFmtId="0" fontId="5" fillId="0" borderId="105" xfId="46" applyFont="1" applyFill="1" applyBorder="1" applyAlignment="1">
      <alignment horizontal="center" vertical="center" wrapText="1"/>
      <protection/>
    </xf>
    <xf numFmtId="0" fontId="53" fillId="0" borderId="126" xfId="42" applyFont="1" applyFill="1" applyBorder="1" applyAlignment="1">
      <alignment horizontal="left" vertical="center" wrapText="1"/>
      <protection/>
    </xf>
    <xf numFmtId="0" fontId="57" fillId="0" borderId="233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/>
    </xf>
    <xf numFmtId="0" fontId="5" fillId="0" borderId="105" xfId="48" applyFont="1" applyFill="1" applyBorder="1" applyAlignment="1">
      <alignment horizontal="center" vertical="center" wrapText="1"/>
      <protection/>
    </xf>
    <xf numFmtId="0" fontId="5" fillId="0" borderId="205" xfId="34" applyFont="1" applyFill="1" applyBorder="1" applyAlignment="1">
      <alignment horizontal="center" vertical="center" wrapText="1"/>
      <protection/>
    </xf>
    <xf numFmtId="0" fontId="5" fillId="0" borderId="208" xfId="34" applyFont="1" applyFill="1" applyBorder="1" applyAlignment="1">
      <alignment horizontal="center" vertical="center" wrapText="1"/>
      <protection/>
    </xf>
    <xf numFmtId="0" fontId="5" fillId="0" borderId="237" xfId="34" applyFont="1" applyFill="1" applyBorder="1" applyAlignment="1">
      <alignment horizontal="center" vertical="center" wrapText="1"/>
      <protection/>
    </xf>
    <xf numFmtId="0" fontId="53" fillId="0" borderId="106" xfId="42" applyFont="1" applyFill="1" applyBorder="1" applyAlignment="1">
      <alignment horizontal="left" vertical="center" wrapText="1"/>
      <protection/>
    </xf>
    <xf numFmtId="0" fontId="5" fillId="0" borderId="104" xfId="34" applyFont="1" applyFill="1" applyBorder="1" applyAlignment="1">
      <alignment horizontal="center" vertical="center" wrapText="1"/>
      <protection/>
    </xf>
    <xf numFmtId="0" fontId="63" fillId="0" borderId="122" xfId="39" applyFont="1" applyFill="1" applyBorder="1" applyAlignment="1">
      <alignment horizontal="center" vertical="center" wrapText="1"/>
      <protection/>
    </xf>
    <xf numFmtId="0" fontId="63" fillId="0" borderId="205" xfId="39" applyFont="1" applyFill="1" applyBorder="1" applyAlignment="1">
      <alignment horizontal="center" vertical="center" wrapText="1"/>
      <protection/>
    </xf>
    <xf numFmtId="0" fontId="57" fillId="0" borderId="216" xfId="39" applyFont="1" applyFill="1" applyBorder="1" applyAlignment="1">
      <alignment horizontal="center" vertical="center" wrapText="1"/>
      <protection/>
    </xf>
    <xf numFmtId="0" fontId="57" fillId="0" borderId="221" xfId="39" applyFont="1" applyFill="1" applyBorder="1" applyAlignment="1">
      <alignment horizontal="center" vertical="center" wrapText="1"/>
      <protection/>
    </xf>
    <xf numFmtId="0" fontId="55" fillId="0" borderId="110" xfId="0" applyFont="1" applyFill="1" applyBorder="1" applyAlignment="1">
      <alignment horizontal="left" vertical="center" wrapText="1"/>
    </xf>
    <xf numFmtId="0" fontId="55" fillId="0" borderId="106" xfId="0" applyFont="1" applyFill="1" applyBorder="1" applyAlignment="1">
      <alignment horizontal="left" vertical="center" wrapText="1"/>
    </xf>
    <xf numFmtId="0" fontId="57" fillId="0" borderId="222" xfId="39" applyFont="1" applyFill="1" applyBorder="1" applyAlignment="1">
      <alignment horizontal="center" vertical="center" wrapText="1"/>
      <protection/>
    </xf>
    <xf numFmtId="0" fontId="63" fillId="0" borderId="153" xfId="39" applyFont="1" applyFill="1" applyBorder="1" applyAlignment="1">
      <alignment horizontal="center" vertical="center" wrapText="1"/>
      <protection/>
    </xf>
    <xf numFmtId="0" fontId="53" fillId="0" borderId="105" xfId="42" applyFont="1" applyFill="1" applyBorder="1" applyAlignment="1">
      <alignment horizontal="left" vertical="center" wrapText="1"/>
      <protection/>
    </xf>
    <xf numFmtId="0" fontId="55" fillId="0" borderId="104" xfId="0" applyFont="1" applyFill="1" applyBorder="1" applyAlignment="1">
      <alignment horizontal="left" vertical="center" wrapText="1"/>
    </xf>
    <xf numFmtId="0" fontId="53" fillId="0" borderId="123" xfId="0" applyFont="1" applyFill="1" applyBorder="1" applyAlignment="1">
      <alignment horizontal="left"/>
    </xf>
    <xf numFmtId="0" fontId="53" fillId="0" borderId="158" xfId="0" applyFont="1" applyFill="1" applyBorder="1" applyAlignment="1">
      <alignment horizontal="left"/>
    </xf>
    <xf numFmtId="0" fontId="53" fillId="0" borderId="233" xfId="0" applyFont="1" applyFill="1" applyBorder="1" applyAlignment="1">
      <alignment horizontal="left"/>
    </xf>
    <xf numFmtId="0" fontId="53" fillId="0" borderId="235" xfId="0" applyFont="1" applyFill="1" applyBorder="1" applyAlignment="1">
      <alignment horizontal="left"/>
    </xf>
    <xf numFmtId="0" fontId="53" fillId="0" borderId="234" xfId="0" applyFont="1" applyFill="1" applyBorder="1" applyAlignment="1">
      <alignment horizontal="left"/>
    </xf>
    <xf numFmtId="0" fontId="53" fillId="0" borderId="236" xfId="0" applyFont="1" applyFill="1" applyBorder="1" applyAlignment="1">
      <alignment horizontal="left"/>
    </xf>
    <xf numFmtId="0" fontId="53" fillId="0" borderId="106" xfId="0" applyFont="1" applyFill="1" applyBorder="1" applyAlignment="1">
      <alignment horizontal="left"/>
    </xf>
    <xf numFmtId="0" fontId="53" fillId="0" borderId="156" xfId="0" applyFont="1" applyFill="1" applyBorder="1" applyAlignment="1">
      <alignment horizontal="left"/>
    </xf>
    <xf numFmtId="0" fontId="53" fillId="0" borderId="156" xfId="42" applyFont="1" applyFill="1" applyBorder="1" applyAlignment="1">
      <alignment horizontal="left" vertical="center" wrapText="1"/>
      <protection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right" wrapText="1"/>
    </xf>
    <xf numFmtId="0" fontId="62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left" wrapText="1"/>
    </xf>
    <xf numFmtId="0" fontId="5" fillId="0" borderId="104" xfId="48" applyFont="1" applyFill="1" applyBorder="1" applyAlignment="1">
      <alignment horizontal="center" vertical="center" wrapText="1"/>
      <protection/>
    </xf>
    <xf numFmtId="0" fontId="5" fillId="0" borderId="153" xfId="48" applyFont="1" applyFill="1" applyBorder="1" applyAlignment="1">
      <alignment horizontal="center" vertical="center" wrapText="1"/>
      <protection/>
    </xf>
    <xf numFmtId="0" fontId="5" fillId="0" borderId="126" xfId="48" applyFont="1" applyFill="1" applyBorder="1" applyAlignment="1">
      <alignment horizontal="center" vertical="center" wrapText="1"/>
      <protection/>
    </xf>
    <xf numFmtId="0" fontId="5" fillId="0" borderId="160" xfId="48" applyFont="1" applyFill="1" applyBorder="1" applyAlignment="1">
      <alignment horizontal="center" vertical="center" wrapText="1"/>
      <protection/>
    </xf>
    <xf numFmtId="0" fontId="5" fillId="0" borderId="110" xfId="48" applyFont="1" applyFill="1" applyBorder="1" applyAlignment="1">
      <alignment horizontal="center" vertical="center" wrapText="1"/>
      <protection/>
    </xf>
    <xf numFmtId="0" fontId="5" fillId="0" borderId="222" xfId="48" applyFont="1" applyFill="1" applyBorder="1" applyAlignment="1">
      <alignment horizontal="center" vertical="center" wrapText="1"/>
      <protection/>
    </xf>
    <xf numFmtId="0" fontId="5" fillId="0" borderId="153" xfId="34" applyFont="1" applyFill="1" applyBorder="1" applyAlignment="1">
      <alignment horizontal="center" vertical="center" wrapText="1"/>
      <protection/>
    </xf>
    <xf numFmtId="0" fontId="5" fillId="0" borderId="110" xfId="34" applyFont="1" applyFill="1" applyBorder="1" applyAlignment="1">
      <alignment horizontal="center" vertical="center" wrapText="1"/>
      <protection/>
    </xf>
    <xf numFmtId="0" fontId="5" fillId="0" borderId="221" xfId="34" applyFont="1" applyFill="1" applyBorder="1" applyAlignment="1">
      <alignment horizontal="center" vertical="center" wrapText="1"/>
      <protection/>
    </xf>
    <xf numFmtId="0" fontId="5" fillId="0" borderId="222" xfId="34" applyFont="1" applyFill="1" applyBorder="1" applyAlignment="1">
      <alignment horizontal="center" vertical="center" wrapText="1"/>
      <protection/>
    </xf>
    <xf numFmtId="0" fontId="5" fillId="0" borderId="104" xfId="46" applyFont="1" applyFill="1" applyBorder="1" applyAlignment="1">
      <alignment horizontal="center" vertical="center" wrapText="1"/>
      <protection/>
    </xf>
    <xf numFmtId="0" fontId="5" fillId="0" borderId="205" xfId="46" applyFont="1" applyFill="1" applyBorder="1" applyAlignment="1">
      <alignment horizontal="center" vertical="center" wrapText="1"/>
      <protection/>
    </xf>
    <xf numFmtId="0" fontId="5" fillId="0" borderId="153" xfId="46" applyFont="1" applyFill="1" applyBorder="1" applyAlignment="1">
      <alignment horizontal="center" vertical="center" wrapText="1"/>
      <protection/>
    </xf>
    <xf numFmtId="0" fontId="5" fillId="0" borderId="110" xfId="46" applyFont="1" applyFill="1" applyBorder="1" applyAlignment="1">
      <alignment horizontal="center" vertical="center" wrapText="1"/>
      <protection/>
    </xf>
    <xf numFmtId="0" fontId="5" fillId="0" borderId="221" xfId="46" applyFont="1" applyFill="1" applyBorder="1" applyAlignment="1">
      <alignment horizontal="center" vertical="center" wrapText="1"/>
      <protection/>
    </xf>
    <xf numFmtId="0" fontId="5" fillId="0" borderId="222" xfId="46" applyFont="1" applyFill="1" applyBorder="1" applyAlignment="1">
      <alignment horizontal="center" vertical="center" wrapText="1"/>
      <protection/>
    </xf>
    <xf numFmtId="0" fontId="16" fillId="21" borderId="237" xfId="34" applyFont="1" applyFill="1" applyBorder="1" applyAlignment="1">
      <alignment horizontal="center" vertical="center" wrapText="1"/>
      <protection/>
    </xf>
    <xf numFmtId="0" fontId="16" fillId="37" borderId="105" xfId="34" applyFont="1" applyFill="1" applyBorder="1" applyAlignment="1">
      <alignment horizontal="center" vertical="center" wrapText="1"/>
      <protection/>
    </xf>
    <xf numFmtId="0" fontId="16" fillId="21" borderId="104" xfId="34" applyFont="1" applyFill="1" applyBorder="1" applyAlignment="1">
      <alignment horizontal="center" vertical="center" wrapText="1"/>
      <protection/>
    </xf>
    <xf numFmtId="0" fontId="16" fillId="37" borderId="105" xfId="46" applyFont="1" applyFill="1" applyBorder="1" applyAlignment="1">
      <alignment horizontal="center" vertical="center" wrapText="1"/>
      <protection/>
    </xf>
    <xf numFmtId="0" fontId="15" fillId="37" borderId="0" xfId="0" applyFont="1" applyFill="1" applyBorder="1" applyAlignment="1">
      <alignment horizontal="center" vertical="center" wrapText="1"/>
    </xf>
    <xf numFmtId="0" fontId="14" fillId="21" borderId="0" xfId="0" applyFont="1" applyFill="1" applyBorder="1" applyAlignment="1">
      <alignment horizontal="center" wrapText="1"/>
    </xf>
    <xf numFmtId="0" fontId="14" fillId="21" borderId="0" xfId="0" applyFont="1" applyFill="1" applyBorder="1" applyAlignment="1">
      <alignment horizontal="center"/>
    </xf>
    <xf numFmtId="0" fontId="16" fillId="37" borderId="105" xfId="48" applyFont="1" applyFill="1" applyBorder="1" applyAlignment="1">
      <alignment horizontal="center" vertical="center" wrapText="1"/>
      <protection/>
    </xf>
    <xf numFmtId="0" fontId="16" fillId="37" borderId="208" xfId="34" applyFont="1" applyFill="1" applyBorder="1" applyAlignment="1">
      <alignment horizontal="center" vertical="center" wrapText="1"/>
      <protection/>
    </xf>
    <xf numFmtId="0" fontId="53" fillId="0" borderId="121" xfId="0" applyFont="1" applyFill="1" applyBorder="1" applyAlignment="1">
      <alignment horizontal="left"/>
    </xf>
    <xf numFmtId="0" fontId="53" fillId="0" borderId="110" xfId="0" applyFont="1" applyFill="1" applyBorder="1" applyAlignment="1">
      <alignment horizontal="left"/>
    </xf>
    <xf numFmtId="0" fontId="53" fillId="0" borderId="109" xfId="0" applyFont="1" applyFill="1" applyBorder="1" applyAlignment="1">
      <alignment horizontal="left"/>
    </xf>
    <xf numFmtId="0" fontId="53" fillId="0" borderId="126" xfId="0" applyFont="1" applyFill="1" applyBorder="1" applyAlignment="1">
      <alignment horizontal="left"/>
    </xf>
    <xf numFmtId="14" fontId="62" fillId="0" borderId="0" xfId="0" applyNumberFormat="1" applyFont="1" applyFill="1" applyBorder="1" applyAlignment="1">
      <alignment horizontal="center" wrapText="1"/>
    </xf>
    <xf numFmtId="0" fontId="53" fillId="0" borderId="123" xfId="42" applyFont="1" applyFill="1" applyBorder="1" applyAlignment="1">
      <alignment horizontal="left" vertical="center" wrapText="1"/>
      <protection/>
    </xf>
    <xf numFmtId="0" fontId="53" fillId="0" borderId="158" xfId="42" applyFont="1" applyFill="1" applyBorder="1" applyAlignment="1">
      <alignment horizontal="left" vertical="center" wrapText="1"/>
      <protection/>
    </xf>
    <xf numFmtId="0" fontId="5" fillId="0" borderId="155" xfId="34" applyFont="1" applyFill="1" applyBorder="1" applyAlignment="1">
      <alignment horizontal="center" vertical="center" wrapText="1"/>
      <protection/>
    </xf>
    <xf numFmtId="0" fontId="53" fillId="0" borderId="122" xfId="42" applyFont="1" applyFill="1" applyBorder="1" applyAlignment="1">
      <alignment horizontal="left" vertical="center" wrapText="1"/>
      <protection/>
    </xf>
    <xf numFmtId="0" fontId="53" fillId="0" borderId="215" xfId="0" applyFont="1" applyFill="1" applyBorder="1" applyAlignment="1">
      <alignment horizontal="left"/>
    </xf>
    <xf numFmtId="0" fontId="51" fillId="20" borderId="0" xfId="0" applyFont="1" applyFill="1" applyBorder="1" applyAlignment="1">
      <alignment horizontal="center" wrapText="1"/>
    </xf>
    <xf numFmtId="0" fontId="52" fillId="20" borderId="0" xfId="0" applyFont="1" applyFill="1" applyBorder="1" applyAlignment="1">
      <alignment horizontal="center" wrapText="1"/>
    </xf>
    <xf numFmtId="0" fontId="4" fillId="20" borderId="71" xfId="45" applyFont="1" applyFill="1" applyBorder="1" applyAlignment="1" quotePrefix="1">
      <alignment horizontal="center" vertical="center" wrapText="1"/>
      <protection/>
    </xf>
    <xf numFmtId="0" fontId="4" fillId="20" borderId="48" xfId="45" applyFont="1" applyFill="1" applyBorder="1" applyAlignment="1" quotePrefix="1">
      <alignment horizontal="center" vertical="center" wrapText="1"/>
      <protection/>
    </xf>
    <xf numFmtId="0" fontId="4" fillId="20" borderId="46" xfId="45" applyFont="1" applyFill="1" applyBorder="1" applyAlignment="1" quotePrefix="1">
      <alignment horizontal="center" vertical="center" wrapText="1"/>
      <protection/>
    </xf>
    <xf numFmtId="0" fontId="4" fillId="20" borderId="31" xfId="47" applyFont="1" applyFill="1" applyBorder="1" applyAlignment="1" quotePrefix="1">
      <alignment horizontal="center" vertical="center" wrapText="1"/>
      <protection/>
    </xf>
    <xf numFmtId="0" fontId="4" fillId="20" borderId="96" xfId="47" applyFont="1" applyFill="1" applyBorder="1" applyAlignment="1" quotePrefix="1">
      <alignment horizontal="center" vertical="center" wrapText="1"/>
      <protection/>
    </xf>
    <xf numFmtId="0" fontId="4" fillId="20" borderId="61" xfId="47" applyFont="1" applyFill="1" applyBorder="1" applyAlignment="1" quotePrefix="1">
      <alignment horizontal="center" vertical="center" wrapText="1"/>
      <protection/>
    </xf>
    <xf numFmtId="0" fontId="4" fillId="20" borderId="12" xfId="33" applyFont="1" applyFill="1" applyBorder="1" applyAlignment="1" quotePrefix="1">
      <alignment horizontal="center" vertical="center" wrapText="1"/>
      <protection/>
    </xf>
    <xf numFmtId="0" fontId="4" fillId="20" borderId="33" xfId="33" applyFont="1" applyFill="1" applyBorder="1" applyAlignment="1" quotePrefix="1">
      <alignment horizontal="center" vertical="center" wrapText="1"/>
      <protection/>
    </xf>
    <xf numFmtId="0" fontId="4" fillId="20" borderId="69" xfId="33" applyFont="1" applyFill="1" applyBorder="1" applyAlignment="1" quotePrefix="1">
      <alignment horizontal="center" vertical="center" wrapText="1"/>
      <protection/>
    </xf>
    <xf numFmtId="0" fontId="4" fillId="20" borderId="25" xfId="45" applyFont="1" applyFill="1" applyBorder="1" applyAlignment="1" quotePrefix="1">
      <alignment horizontal="center" vertical="center" wrapText="1"/>
      <protection/>
    </xf>
    <xf numFmtId="0" fontId="4" fillId="20" borderId="64" xfId="45" applyFont="1" applyFill="1" applyBorder="1" applyAlignment="1" quotePrefix="1">
      <alignment horizontal="center" vertical="center" wrapText="1"/>
      <protection/>
    </xf>
    <xf numFmtId="0" fontId="4" fillId="20" borderId="44" xfId="45" applyFont="1" applyFill="1" applyBorder="1" applyAlignment="1" quotePrefix="1">
      <alignment horizontal="center" vertical="center" wrapText="1"/>
      <protection/>
    </xf>
    <xf numFmtId="0" fontId="4" fillId="20" borderId="61" xfId="45" applyFont="1" applyFill="1" applyBorder="1" applyAlignment="1" quotePrefix="1">
      <alignment horizontal="center" vertical="center" wrapText="1"/>
      <protection/>
    </xf>
    <xf numFmtId="0" fontId="4" fillId="20" borderId="194" xfId="45" applyFont="1" applyFill="1" applyBorder="1" applyAlignment="1" quotePrefix="1">
      <alignment horizontal="center" vertical="center" wrapText="1"/>
      <protection/>
    </xf>
    <xf numFmtId="0" fontId="4" fillId="20" borderId="139" xfId="45" applyFont="1" applyFill="1" applyBorder="1" applyAlignment="1" quotePrefix="1">
      <alignment horizontal="center" vertical="center" wrapText="1"/>
      <protection/>
    </xf>
    <xf numFmtId="0" fontId="18" fillId="20" borderId="0" xfId="0" applyFont="1" applyFill="1" applyBorder="1" applyAlignment="1">
      <alignment horizontal="center" vertical="center" wrapText="1"/>
    </xf>
    <xf numFmtId="0" fontId="71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69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69" fillId="36" borderId="0" xfId="0" applyNumberFormat="1" applyFont="1" applyFill="1" applyBorder="1" applyAlignment="1" applyProtection="1">
      <alignment horizontal="center"/>
      <protection locked="0"/>
    </xf>
    <xf numFmtId="0" fontId="72" fillId="36" borderId="31" xfId="47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61" xfId="47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25" xfId="33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64" xfId="33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44" xfId="33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25" xfId="45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64" xfId="45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44" xfId="45" applyNumberFormat="1" applyFont="1" applyFill="1" applyBorder="1" applyAlignment="1" applyProtection="1" quotePrefix="1">
      <alignment horizontal="center" vertical="center" wrapText="1"/>
      <protection locked="0"/>
    </xf>
    <xf numFmtId="0" fontId="70" fillId="36" borderId="0" xfId="0" applyFont="1" applyFill="1" applyBorder="1" applyAlignment="1" applyProtection="1">
      <alignment horizontal="center" vertical="center" wrapText="1"/>
      <protection locked="0"/>
    </xf>
    <xf numFmtId="0" fontId="69" fillId="36" borderId="0" xfId="0" applyFont="1" applyFill="1" applyBorder="1" applyAlignment="1" applyProtection="1">
      <alignment horizontal="center" vertical="center" wrapText="1"/>
      <protection locked="0"/>
    </xf>
    <xf numFmtId="0" fontId="72" fillId="36" borderId="25" xfId="33" applyFont="1" applyFill="1" applyBorder="1" applyAlignment="1" applyProtection="1" quotePrefix="1">
      <alignment horizontal="center" vertical="center" wrapText="1"/>
      <protection locked="0"/>
    </xf>
    <xf numFmtId="0" fontId="71" fillId="36" borderId="64" xfId="0" applyFont="1" applyFill="1" applyBorder="1" applyAlignment="1" applyProtection="1">
      <alignment wrapText="1"/>
      <protection locked="0"/>
    </xf>
    <xf numFmtId="0" fontId="71" fillId="36" borderId="30" xfId="0" applyFont="1" applyFill="1" applyBorder="1" applyAlignment="1" applyProtection="1">
      <alignment wrapText="1"/>
      <protection locked="0"/>
    </xf>
    <xf numFmtId="0" fontId="71" fillId="36" borderId="0" xfId="0" applyFont="1" applyFill="1" applyBorder="1" applyAlignment="1" applyProtection="1">
      <alignment wrapText="1"/>
      <protection locked="0"/>
    </xf>
    <xf numFmtId="0" fontId="72" fillId="36" borderId="25" xfId="45" applyFont="1" applyFill="1" applyBorder="1" applyAlignment="1" applyProtection="1" quotePrefix="1">
      <alignment horizontal="center" vertical="center" wrapText="1"/>
      <protection locked="0"/>
    </xf>
    <xf numFmtId="0" fontId="72" fillId="36" borderId="64" xfId="45" applyFont="1" applyFill="1" applyBorder="1" applyAlignment="1" applyProtection="1" quotePrefix="1">
      <alignment horizontal="center" vertical="center" wrapText="1"/>
      <protection locked="0"/>
    </xf>
    <xf numFmtId="0" fontId="72" fillId="36" borderId="44" xfId="45" applyFont="1" applyFill="1" applyBorder="1" applyAlignment="1" applyProtection="1" quotePrefix="1">
      <alignment horizontal="center" vertical="center" wrapText="1"/>
      <protection locked="0"/>
    </xf>
    <xf numFmtId="0" fontId="72" fillId="36" borderId="61" xfId="45" applyFont="1" applyFill="1" applyBorder="1" applyAlignment="1" applyProtection="1" quotePrefix="1">
      <alignment horizontal="center" vertical="center" wrapText="1"/>
      <protection locked="0"/>
    </xf>
    <xf numFmtId="0" fontId="72" fillId="36" borderId="194" xfId="45" applyFont="1" applyFill="1" applyBorder="1" applyAlignment="1" applyProtection="1" quotePrefix="1">
      <alignment horizontal="center" vertical="center" wrapText="1"/>
      <protection locked="0"/>
    </xf>
    <xf numFmtId="0" fontId="72" fillId="36" borderId="139" xfId="45" applyFont="1" applyFill="1" applyBorder="1" applyAlignment="1" applyProtection="1" quotePrefix="1">
      <alignment horizontal="center" vertical="center" wrapText="1"/>
      <protection locked="0"/>
    </xf>
    <xf numFmtId="0" fontId="72" fillId="36" borderId="31" xfId="47" applyFont="1" applyFill="1" applyBorder="1" applyAlignment="1" applyProtection="1" quotePrefix="1">
      <alignment horizontal="center" vertical="center" wrapText="1"/>
      <protection locked="0"/>
    </xf>
    <xf numFmtId="0" fontId="72" fillId="36" borderId="96" xfId="47" applyFont="1" applyFill="1" applyBorder="1" applyAlignment="1" applyProtection="1" quotePrefix="1">
      <alignment horizontal="center" vertical="center" wrapText="1"/>
      <protection locked="0"/>
    </xf>
    <xf numFmtId="0" fontId="72" fillId="36" borderId="61" xfId="47" applyFont="1" applyFill="1" applyBorder="1" applyAlignment="1" applyProtection="1" quotePrefix="1">
      <alignment horizontal="center" vertical="center" wrapText="1"/>
      <protection locked="0"/>
    </xf>
    <xf numFmtId="0" fontId="71" fillId="36" borderId="44" xfId="0" applyFont="1" applyFill="1" applyBorder="1" applyAlignment="1" applyProtection="1">
      <alignment wrapText="1"/>
      <protection locked="0"/>
    </xf>
    <xf numFmtId="0" fontId="71" fillId="36" borderId="65" xfId="0" applyFont="1" applyFill="1" applyBorder="1" applyAlignment="1" applyProtection="1">
      <alignment wrapText="1"/>
      <protection locked="0"/>
    </xf>
    <xf numFmtId="0" fontId="71" fillId="36" borderId="73" xfId="0" applyFont="1" applyFill="1" applyBorder="1" applyAlignment="1" applyProtection="1">
      <alignment wrapText="1"/>
      <protection locked="0"/>
    </xf>
    <xf numFmtId="0" fontId="71" fillId="36" borderId="49" xfId="0" applyFont="1" applyFill="1" applyBorder="1" applyAlignment="1" applyProtection="1">
      <alignment wrapText="1"/>
      <protection locked="0"/>
    </xf>
    <xf numFmtId="0" fontId="72" fillId="36" borderId="64" xfId="33" applyFont="1" applyFill="1" applyBorder="1" applyAlignment="1" applyProtection="1" quotePrefix="1">
      <alignment horizontal="center" vertical="center" wrapText="1"/>
      <protection locked="0"/>
    </xf>
    <xf numFmtId="0" fontId="71" fillId="36" borderId="61" xfId="0" applyFont="1" applyFill="1" applyBorder="1" applyAlignment="1" applyProtection="1">
      <alignment wrapText="1"/>
      <protection locked="0"/>
    </xf>
    <xf numFmtId="0" fontId="71" fillId="36" borderId="194" xfId="0" applyFont="1" applyFill="1" applyBorder="1" applyAlignment="1" applyProtection="1">
      <alignment wrapText="1"/>
      <protection locked="0"/>
    </xf>
    <xf numFmtId="0" fontId="71" fillId="36" borderId="139" xfId="0" applyFont="1" applyFill="1" applyBorder="1" applyAlignment="1" applyProtection="1">
      <alignment wrapText="1"/>
      <protection locked="0"/>
    </xf>
    <xf numFmtId="0" fontId="72" fillId="36" borderId="140" xfId="47" applyFont="1" applyFill="1" applyBorder="1" applyAlignment="1" applyProtection="1" quotePrefix="1">
      <alignment horizontal="center" vertical="center" wrapText="1"/>
      <protection locked="0"/>
    </xf>
    <xf numFmtId="0" fontId="72" fillId="36" borderId="44" xfId="33" applyFont="1" applyFill="1" applyBorder="1" applyAlignment="1" applyProtection="1" quotePrefix="1">
      <alignment horizontal="center" vertical="center" wrapText="1"/>
      <protection locked="0"/>
    </xf>
    <xf numFmtId="0" fontId="72" fillId="36" borderId="61" xfId="33" applyFont="1" applyFill="1" applyBorder="1" applyAlignment="1" applyProtection="1" quotePrefix="1">
      <alignment horizontal="center" vertical="center" wrapText="1"/>
      <protection locked="0"/>
    </xf>
    <xf numFmtId="0" fontId="72" fillId="36" borderId="194" xfId="33" applyFont="1" applyFill="1" applyBorder="1" applyAlignment="1" applyProtection="1" quotePrefix="1">
      <alignment horizontal="center" vertical="center" wrapText="1"/>
      <protection locked="0"/>
    </xf>
    <xf numFmtId="0" fontId="72" fillId="36" borderId="139" xfId="33" applyFont="1" applyFill="1" applyBorder="1" applyAlignment="1" applyProtection="1" quotePrefix="1">
      <alignment horizontal="center" vertical="center" wrapText="1"/>
      <protection locked="0"/>
    </xf>
    <xf numFmtId="0" fontId="71" fillId="36" borderId="0" xfId="0" applyFont="1" applyFill="1" applyBorder="1" applyAlignment="1" applyProtection="1">
      <alignment horizontal="center" vertical="center" wrapText="1"/>
      <protection locked="0"/>
    </xf>
    <xf numFmtId="0" fontId="70" fillId="36" borderId="0" xfId="0" applyFont="1" applyFill="1" applyBorder="1" applyAlignment="1" applyProtection="1">
      <alignment horizontal="left" vertical="center" wrapText="1"/>
      <protection locked="0"/>
    </xf>
    <xf numFmtId="0" fontId="72" fillId="36" borderId="12" xfId="33" applyFont="1" applyFill="1" applyBorder="1" applyAlignment="1" applyProtection="1" quotePrefix="1">
      <alignment horizontal="center" vertical="center" wrapText="1"/>
      <protection locked="0"/>
    </xf>
    <xf numFmtId="0" fontId="72" fillId="36" borderId="33" xfId="33" applyFont="1" applyFill="1" applyBorder="1" applyAlignment="1" applyProtection="1" quotePrefix="1">
      <alignment horizontal="center" vertical="center" wrapText="1"/>
      <protection locked="0"/>
    </xf>
    <xf numFmtId="0" fontId="72" fillId="36" borderId="69" xfId="33" applyFont="1" applyFill="1" applyBorder="1" applyAlignment="1" applyProtection="1" quotePrefix="1">
      <alignment horizontal="center" vertical="center" wrapText="1"/>
      <protection locked="0"/>
    </xf>
    <xf numFmtId="0" fontId="47" fillId="36" borderId="0" xfId="0" applyFont="1" applyFill="1" applyBorder="1" applyAlignment="1" applyProtection="1">
      <alignment horizontal="center" vertical="center" wrapText="1"/>
      <protection locked="0"/>
    </xf>
    <xf numFmtId="0" fontId="130" fillId="36" borderId="103" xfId="76" applyFont="1" applyFill="1" applyBorder="1" applyAlignment="1">
      <alignment horizontal="center" vertical="center"/>
      <protection/>
    </xf>
    <xf numFmtId="0" fontId="130" fillId="36" borderId="135" xfId="76" applyFont="1" applyFill="1" applyBorder="1" applyAlignment="1">
      <alignment horizontal="center" vertical="center"/>
      <protection/>
    </xf>
    <xf numFmtId="0" fontId="130" fillId="36" borderId="101" xfId="76" applyFont="1" applyFill="1" applyBorder="1" applyAlignment="1">
      <alignment horizontal="center" vertical="center"/>
      <protection/>
    </xf>
    <xf numFmtId="0" fontId="5" fillId="36" borderId="12" xfId="33" applyFont="1" applyFill="1" applyBorder="1" applyAlignment="1" quotePrefix="1">
      <alignment horizontal="center" vertical="center" wrapText="1"/>
      <protection/>
    </xf>
    <xf numFmtId="0" fontId="5" fillId="36" borderId="33" xfId="33" applyFont="1" applyFill="1" applyBorder="1" applyAlignment="1" quotePrefix="1">
      <alignment horizontal="center" vertical="center" wrapText="1"/>
      <protection/>
    </xf>
    <xf numFmtId="0" fontId="5" fillId="36" borderId="69" xfId="33" applyFont="1" applyFill="1" applyBorder="1" applyAlignment="1" quotePrefix="1">
      <alignment horizontal="center" vertical="center" wrapText="1"/>
      <protection/>
    </xf>
    <xf numFmtId="0" fontId="5" fillId="37" borderId="250" xfId="34" applyFont="1" applyFill="1" applyBorder="1" applyAlignment="1">
      <alignment horizontal="center" vertical="center" wrapText="1"/>
      <protection/>
    </xf>
    <xf numFmtId="0" fontId="5" fillId="37" borderId="251" xfId="34" applyFont="1" applyFill="1" applyBorder="1" applyAlignment="1">
      <alignment horizontal="center" vertical="center" wrapText="1"/>
      <protection/>
    </xf>
    <xf numFmtId="0" fontId="5" fillId="37" borderId="252" xfId="34" applyFont="1" applyFill="1" applyBorder="1" applyAlignment="1">
      <alignment horizontal="center" vertical="center" wrapText="1"/>
      <protection/>
    </xf>
    <xf numFmtId="0" fontId="56" fillId="36" borderId="194" xfId="76" applyFont="1" applyFill="1" applyBorder="1" applyAlignment="1">
      <alignment horizontal="center" vertical="center"/>
      <protection/>
    </xf>
    <xf numFmtId="0" fontId="56" fillId="36" borderId="33" xfId="76" applyFont="1" applyFill="1" applyBorder="1" applyAlignment="1">
      <alignment horizontal="center" vertical="center"/>
      <protection/>
    </xf>
    <xf numFmtId="0" fontId="133" fillId="36" borderId="43" xfId="76" applyFont="1" applyFill="1" applyBorder="1" applyAlignment="1">
      <alignment horizontal="center" vertical="center" wrapText="1"/>
      <protection/>
    </xf>
    <xf numFmtId="0" fontId="133" fillId="36" borderId="40" xfId="76" applyFont="1" applyFill="1" applyBorder="1" applyAlignment="1">
      <alignment horizontal="center" vertical="center" wrapText="1"/>
      <protection/>
    </xf>
    <xf numFmtId="0" fontId="5" fillId="37" borderId="25" xfId="34" applyFont="1" applyFill="1" applyBorder="1" applyAlignment="1">
      <alignment horizontal="center" vertical="center" wrapText="1"/>
      <protection/>
    </xf>
    <xf numFmtId="0" fontId="5" fillId="37" borderId="64" xfId="34" applyFont="1" applyFill="1" applyBorder="1" applyAlignment="1">
      <alignment horizontal="center" vertical="center" wrapText="1"/>
      <protection/>
    </xf>
    <xf numFmtId="0" fontId="5" fillId="37" borderId="44" xfId="34" applyFont="1" applyFill="1" applyBorder="1" applyAlignment="1">
      <alignment horizontal="center" vertical="center" wrapText="1"/>
      <protection/>
    </xf>
    <xf numFmtId="0" fontId="5" fillId="37" borderId="61" xfId="34" applyFont="1" applyFill="1" applyBorder="1" applyAlignment="1">
      <alignment horizontal="center" vertical="center" wrapText="1"/>
      <protection/>
    </xf>
    <xf numFmtId="0" fontId="5" fillId="37" borderId="194" xfId="34" applyFont="1" applyFill="1" applyBorder="1" applyAlignment="1">
      <alignment horizontal="center" vertical="center" wrapText="1"/>
      <protection/>
    </xf>
    <xf numFmtId="0" fontId="5" fillId="37" borderId="139" xfId="34" applyFont="1" applyFill="1" applyBorder="1" applyAlignment="1">
      <alignment horizontal="center" vertical="center" wrapText="1"/>
      <protection/>
    </xf>
    <xf numFmtId="0" fontId="5" fillId="37" borderId="104" xfId="34" applyFont="1" applyFill="1" applyBorder="1" applyAlignment="1">
      <alignment horizontal="center" vertical="center" wrapText="1"/>
      <protection/>
    </xf>
    <xf numFmtId="0" fontId="5" fillId="37" borderId="205" xfId="34" applyFont="1" applyFill="1" applyBorder="1" applyAlignment="1">
      <alignment horizontal="center" vertical="center" wrapText="1"/>
      <protection/>
    </xf>
    <xf numFmtId="0" fontId="5" fillId="37" borderId="253" xfId="34" applyFont="1" applyFill="1" applyBorder="1" applyAlignment="1">
      <alignment horizontal="center" vertical="center" wrapText="1"/>
      <protection/>
    </xf>
    <xf numFmtId="0" fontId="5" fillId="37" borderId="254" xfId="34" applyFont="1" applyFill="1" applyBorder="1" applyAlignment="1">
      <alignment horizontal="center" vertical="center" wrapText="1"/>
      <protection/>
    </xf>
    <xf numFmtId="0" fontId="130" fillId="36" borderId="25" xfId="76" applyFont="1" applyFill="1" applyBorder="1" applyAlignment="1">
      <alignment horizontal="center" vertical="center"/>
      <protection/>
    </xf>
    <xf numFmtId="0" fontId="130" fillId="36" borderId="64" xfId="76" applyFont="1" applyFill="1" applyBorder="1" applyAlignment="1">
      <alignment horizontal="center" vertical="center"/>
      <protection/>
    </xf>
    <xf numFmtId="0" fontId="130" fillId="36" borderId="44" xfId="76" applyFont="1" applyFill="1" applyBorder="1" applyAlignment="1">
      <alignment horizontal="center" vertical="center"/>
      <protection/>
    </xf>
    <xf numFmtId="0" fontId="130" fillId="36" borderId="61" xfId="76" applyFont="1" applyFill="1" applyBorder="1" applyAlignment="1">
      <alignment horizontal="center" vertical="center"/>
      <protection/>
    </xf>
    <xf numFmtId="0" fontId="130" fillId="36" borderId="194" xfId="76" applyFont="1" applyFill="1" applyBorder="1" applyAlignment="1">
      <alignment horizontal="center" vertical="center"/>
      <protection/>
    </xf>
    <xf numFmtId="0" fontId="130" fillId="36" borderId="139" xfId="76" applyFont="1" applyFill="1" applyBorder="1" applyAlignment="1">
      <alignment horizontal="center" vertical="center"/>
      <protection/>
    </xf>
    <xf numFmtId="0" fontId="5" fillId="36" borderId="12" xfId="45" applyFont="1" applyFill="1" applyBorder="1" applyAlignment="1" quotePrefix="1">
      <alignment horizontal="center" vertical="center" wrapText="1"/>
      <protection/>
    </xf>
    <xf numFmtId="0" fontId="5" fillId="36" borderId="33" xfId="45" applyFont="1" applyFill="1" applyBorder="1" applyAlignment="1" quotePrefix="1">
      <alignment horizontal="center" vertical="center" wrapText="1"/>
      <protection/>
    </xf>
    <xf numFmtId="0" fontId="5" fillId="36" borderId="69" xfId="45" applyFont="1" applyFill="1" applyBorder="1" applyAlignment="1" quotePrefix="1">
      <alignment horizontal="center" vertical="center" wrapText="1"/>
      <protection/>
    </xf>
    <xf numFmtId="0" fontId="5" fillId="37" borderId="255" xfId="46" applyFont="1" applyFill="1" applyBorder="1" applyAlignment="1">
      <alignment horizontal="center" vertical="center" wrapText="1"/>
      <protection/>
    </xf>
    <xf numFmtId="0" fontId="5" fillId="37" borderId="256" xfId="46" applyFont="1" applyFill="1" applyBorder="1" applyAlignment="1">
      <alignment horizontal="center" vertical="center" wrapText="1"/>
      <protection/>
    </xf>
    <xf numFmtId="0" fontId="5" fillId="37" borderId="257" xfId="46" applyFont="1" applyFill="1" applyBorder="1" applyAlignment="1">
      <alignment horizontal="center" vertical="center" wrapText="1"/>
      <protection/>
    </xf>
    <xf numFmtId="0" fontId="5" fillId="37" borderId="258" xfId="34" applyFont="1" applyFill="1" applyBorder="1" applyAlignment="1">
      <alignment horizontal="center" vertical="center" wrapText="1"/>
      <protection/>
    </xf>
    <xf numFmtId="0" fontId="5" fillId="37" borderId="259" xfId="46" applyFont="1" applyFill="1" applyBorder="1" applyAlignment="1">
      <alignment horizontal="center" vertical="center" wrapText="1"/>
      <protection/>
    </xf>
    <xf numFmtId="0" fontId="5" fillId="37" borderId="205" xfId="46" applyFont="1" applyFill="1" applyBorder="1" applyAlignment="1">
      <alignment horizontal="center" vertical="center" wrapText="1"/>
      <protection/>
    </xf>
    <xf numFmtId="0" fontId="5" fillId="37" borderId="253" xfId="46" applyFont="1" applyFill="1" applyBorder="1" applyAlignment="1">
      <alignment horizontal="center" vertical="center" wrapText="1"/>
      <protection/>
    </xf>
    <xf numFmtId="0" fontId="5" fillId="37" borderId="61" xfId="46" applyFont="1" applyFill="1" applyBorder="1" applyAlignment="1">
      <alignment horizontal="center" vertical="center" wrapText="1"/>
      <protection/>
    </xf>
    <xf numFmtId="0" fontId="5" fillId="37" borderId="194" xfId="46" applyFont="1" applyFill="1" applyBorder="1" applyAlignment="1">
      <alignment horizontal="center" vertical="center" wrapText="1"/>
      <protection/>
    </xf>
    <xf numFmtId="0" fontId="5" fillId="37" borderId="139" xfId="46" applyFont="1" applyFill="1" applyBorder="1" applyAlignment="1">
      <alignment horizontal="center" vertical="center" wrapText="1"/>
      <protection/>
    </xf>
    <xf numFmtId="0" fontId="56" fillId="36" borderId="0" xfId="76" applyFont="1" applyFill="1" applyAlignment="1">
      <alignment horizontal="center"/>
      <protection/>
    </xf>
    <xf numFmtId="0" fontId="5" fillId="37" borderId="104" xfId="48" applyFont="1" applyFill="1" applyBorder="1" applyAlignment="1">
      <alignment horizontal="center" vertical="center" wrapText="1"/>
      <protection/>
    </xf>
    <xf numFmtId="0" fontId="5" fillId="37" borderId="126" xfId="48" applyFont="1" applyFill="1" applyBorder="1" applyAlignment="1">
      <alignment horizontal="center" vertical="center" wrapText="1"/>
      <protection/>
    </xf>
    <xf numFmtId="0" fontId="5" fillId="37" borderId="254" xfId="48" applyFont="1" applyFill="1" applyBorder="1" applyAlignment="1">
      <alignment horizontal="center" vertical="center" wrapText="1"/>
      <protection/>
    </xf>
    <xf numFmtId="0" fontId="5" fillId="37" borderId="260" xfId="46" applyFont="1" applyFill="1" applyBorder="1" applyAlignment="1">
      <alignment horizontal="center" vertical="center" wrapText="1"/>
      <protection/>
    </xf>
    <xf numFmtId="0" fontId="5" fillId="37" borderId="64" xfId="46" applyFont="1" applyFill="1" applyBorder="1" applyAlignment="1">
      <alignment horizontal="center" vertical="center" wrapText="1"/>
      <protection/>
    </xf>
    <xf numFmtId="0" fontId="5" fillId="37" borderId="44" xfId="46" applyFont="1" applyFill="1" applyBorder="1" applyAlignment="1">
      <alignment horizontal="center" vertical="center" wrapText="1"/>
      <protection/>
    </xf>
    <xf numFmtId="0" fontId="5" fillId="37" borderId="254" xfId="46" applyFont="1" applyFill="1" applyBorder="1" applyAlignment="1">
      <alignment horizontal="center" vertical="center" wrapText="1"/>
      <protection/>
    </xf>
    <xf numFmtId="0" fontId="5" fillId="37" borderId="261" xfId="46" applyFont="1" applyFill="1" applyBorder="1" applyAlignment="1">
      <alignment horizontal="center" vertical="center" wrapText="1"/>
      <protection/>
    </xf>
    <xf numFmtId="0" fontId="56" fillId="36" borderId="0" xfId="76" applyFont="1" applyFill="1" applyAlignment="1">
      <alignment horizontal="center" vertical="center"/>
      <protection/>
    </xf>
    <xf numFmtId="0" fontId="130" fillId="36" borderId="71" xfId="76" applyFont="1" applyFill="1" applyBorder="1" applyAlignment="1">
      <alignment horizontal="center" vertical="center"/>
      <protection/>
    </xf>
    <xf numFmtId="0" fontId="130" fillId="36" borderId="48" xfId="76" applyFont="1" applyFill="1" applyBorder="1" applyAlignment="1">
      <alignment horizontal="center" vertical="center"/>
      <protection/>
    </xf>
    <xf numFmtId="0" fontId="130" fillId="36" borderId="46" xfId="76" applyFont="1" applyFill="1" applyBorder="1" applyAlignment="1">
      <alignment horizontal="center" vertical="center"/>
      <protection/>
    </xf>
    <xf numFmtId="0" fontId="56" fillId="36" borderId="194" xfId="76" applyFont="1" applyFill="1" applyBorder="1" applyAlignment="1">
      <alignment horizontal="center"/>
      <protection/>
    </xf>
    <xf numFmtId="0" fontId="133" fillId="36" borderId="31" xfId="76" applyFont="1" applyFill="1" applyBorder="1" applyAlignment="1">
      <alignment horizontal="center" vertical="center" wrapText="1"/>
      <protection/>
    </xf>
    <xf numFmtId="0" fontId="133" fillId="36" borderId="96" xfId="76" applyFont="1" applyFill="1" applyBorder="1" applyAlignment="1">
      <alignment horizontal="center" vertical="center" wrapText="1"/>
      <protection/>
    </xf>
    <xf numFmtId="0" fontId="133" fillId="36" borderId="140" xfId="76" applyFont="1" applyFill="1" applyBorder="1" applyAlignment="1">
      <alignment horizontal="center" vertical="center" wrapText="1"/>
      <protection/>
    </xf>
    <xf numFmtId="0" fontId="56" fillId="36" borderId="64" xfId="76" applyFont="1" applyFill="1" applyBorder="1" applyAlignment="1">
      <alignment horizontal="center"/>
      <protection/>
    </xf>
    <xf numFmtId="0" fontId="72" fillId="36" borderId="71" xfId="33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48" xfId="33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46" xfId="33" applyNumberFormat="1" applyFont="1" applyFill="1" applyBorder="1" applyAlignment="1" applyProtection="1" quotePrefix="1">
      <alignment horizontal="center" vertical="center" wrapText="1"/>
      <protection locked="0"/>
    </xf>
    <xf numFmtId="0" fontId="72" fillId="36" borderId="12" xfId="45" applyFont="1" applyFill="1" applyBorder="1" applyAlignment="1" applyProtection="1" quotePrefix="1">
      <alignment horizontal="center" vertical="center" wrapText="1"/>
      <protection locked="0"/>
    </xf>
    <xf numFmtId="0" fontId="72" fillId="36" borderId="33" xfId="45" applyFont="1" applyFill="1" applyBorder="1" applyAlignment="1" applyProtection="1" quotePrefix="1">
      <alignment horizontal="center" vertical="center" wrapText="1"/>
      <protection locked="0"/>
    </xf>
    <xf numFmtId="0" fontId="72" fillId="36" borderId="69" xfId="45" applyFont="1" applyFill="1" applyBorder="1" applyAlignment="1" applyProtection="1" quotePrefix="1">
      <alignment horizontal="center" vertical="center" wrapText="1"/>
      <protection locked="0"/>
    </xf>
    <xf numFmtId="0" fontId="69" fillId="36" borderId="71" xfId="0" applyFont="1" applyFill="1" applyBorder="1" applyAlignment="1" applyProtection="1">
      <alignment horizontal="center" vertical="center" wrapText="1"/>
      <protection locked="0"/>
    </xf>
    <xf numFmtId="0" fontId="69" fillId="36" borderId="48" xfId="0" applyFont="1" applyFill="1" applyBorder="1" applyAlignment="1" applyProtection="1">
      <alignment horizontal="center" vertical="center" wrapText="1"/>
      <protection locked="0"/>
    </xf>
    <xf numFmtId="0" fontId="69" fillId="36" borderId="46" xfId="0" applyFont="1" applyFill="1" applyBorder="1" applyAlignment="1" applyProtection="1">
      <alignment horizontal="center" vertical="center" wrapText="1"/>
      <protection locked="0"/>
    </xf>
    <xf numFmtId="0" fontId="56" fillId="36" borderId="44" xfId="0" applyNumberFormat="1" applyFont="1" applyFill="1" applyBorder="1" applyAlignment="1" applyProtection="1">
      <alignment horizontal="center" vertical="top"/>
      <protection locked="0"/>
    </xf>
    <xf numFmtId="0" fontId="50" fillId="36" borderId="54" xfId="0" applyNumberFormat="1" applyFont="1" applyFill="1" applyBorder="1" applyAlignment="1" applyProtection="1">
      <alignment horizontal="center" vertical="top"/>
      <protection locked="0"/>
    </xf>
    <xf numFmtId="0" fontId="56" fillId="36" borderId="12" xfId="0" applyNumberFormat="1" applyFont="1" applyFill="1" applyBorder="1" applyAlignment="1" applyProtection="1">
      <alignment horizontal="center"/>
      <protection locked="0"/>
    </xf>
    <xf numFmtId="0" fontId="56" fillId="36" borderId="33" xfId="0" applyNumberFormat="1" applyFont="1" applyFill="1" applyBorder="1" applyAlignment="1" applyProtection="1">
      <alignment horizontal="center"/>
      <protection locked="0"/>
    </xf>
    <xf numFmtId="0" fontId="56" fillId="36" borderId="69" xfId="0" applyNumberFormat="1" applyFont="1" applyFill="1" applyBorder="1" applyAlignment="1" applyProtection="1">
      <alignment horizontal="center"/>
      <protection locked="0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0" xfId="37"/>
    <cellStyle name="S11" xfId="38"/>
    <cellStyle name="S11 2" xfId="39"/>
    <cellStyle name="S11_Контингент_д вост" xfId="40"/>
    <cellStyle name="S12" xfId="41"/>
    <cellStyle name="S13" xfId="42"/>
    <cellStyle name="S14" xfId="43"/>
    <cellStyle name="S15" xfId="44"/>
    <cellStyle name="S2" xfId="45"/>
    <cellStyle name="S2 2" xfId="46"/>
    <cellStyle name="S3" xfId="47"/>
    <cellStyle name="S3 2" xfId="48"/>
    <cellStyle name="S4" xfId="49"/>
    <cellStyle name="S5" xfId="50"/>
    <cellStyle name="S6" xfId="51"/>
    <cellStyle name="S7" xfId="52"/>
    <cellStyle name="S8" xfId="53"/>
    <cellStyle name="S9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externalLink" Target="externalLinks/externalLink2.xml" /><Relationship Id="rId56" Type="http://schemas.openxmlformats.org/officeDocument/2006/relationships/externalLink" Target="externalLinks/externalLink3.xml" /><Relationship Id="rId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9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5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10-2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6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1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7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Специалист ДО "/>
      <sheetName val="Специалист ЗО "/>
      <sheetName val="Бакалавры ОЗО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ЗО"/>
      <sheetName val="Аспиранты ГОСТ Д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ЗО"/>
      <sheetName val="Аспиранты ГОСТ Д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Специалист ДО "/>
      <sheetName val="Специалист ЗО "/>
      <sheetName val="Бакалавры ОЗО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ЗО"/>
      <sheetName val="Аспиранты ГОСТ Д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01.07.2016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34"/>
  <sheetViews>
    <sheetView zoomScale="50" zoomScaleNormal="50" zoomScalePageLayoutView="0" workbookViewId="0" topLeftCell="A1">
      <selection activeCell="F39" sqref="F39"/>
    </sheetView>
  </sheetViews>
  <sheetFormatPr defaultColWidth="9.00390625" defaultRowHeight="12.75" outlineLevelRow="1"/>
  <cols>
    <col min="1" max="1" width="3.00390625" style="17" customWidth="1"/>
    <col min="2" max="2" width="63.25390625" style="17" customWidth="1"/>
    <col min="3" max="3" width="11.875" style="17" customWidth="1"/>
    <col min="4" max="4" width="12.875" style="17" customWidth="1"/>
    <col min="5" max="6" width="12.25390625" style="17" customWidth="1"/>
    <col min="7" max="7" width="11.25390625" style="17" customWidth="1"/>
    <col min="8" max="8" width="11.00390625" style="17" customWidth="1"/>
    <col min="9" max="9" width="10.625" style="17" customWidth="1"/>
    <col min="10" max="10" width="11.25390625" style="17" customWidth="1"/>
    <col min="11" max="11" width="11.75390625" style="17" customWidth="1"/>
    <col min="12" max="12" width="9.625" style="17" customWidth="1"/>
    <col min="13" max="13" width="11.875" style="17" customWidth="1"/>
    <col min="14" max="14" width="12.00390625" style="17" customWidth="1"/>
    <col min="15" max="15" width="11.125" style="17" customWidth="1"/>
    <col min="16" max="17" width="12.00390625" style="17" customWidth="1"/>
    <col min="18" max="18" width="11.375" style="17" customWidth="1"/>
    <col min="19" max="20" width="12.00390625" style="17" customWidth="1"/>
    <col min="21" max="22" width="11.375" style="17" customWidth="1"/>
    <col min="23" max="23" width="10.875" style="17" customWidth="1"/>
    <col min="24" max="24" width="14.25390625" style="17" customWidth="1"/>
    <col min="25" max="25" width="10.625" style="17" bestFit="1" customWidth="1"/>
    <col min="26" max="26" width="9.25390625" style="17" bestFit="1" customWidth="1"/>
    <col min="27" max="16384" width="9.125" style="17" customWidth="1"/>
  </cols>
  <sheetData>
    <row r="1" spans="1:23" ht="25.5" customHeight="1">
      <c r="A1" s="2416" t="s">
        <v>154</v>
      </c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  <c r="R1" s="2416"/>
      <c r="S1" s="2416"/>
      <c r="T1" s="2416"/>
      <c r="U1" s="2416"/>
      <c r="V1" s="2416"/>
      <c r="W1" s="2416"/>
    </row>
    <row r="2" spans="1:23" ht="26.25" customHeight="1">
      <c r="A2" s="2417"/>
      <c r="B2" s="2417"/>
      <c r="C2" s="2417"/>
      <c r="D2" s="2417"/>
      <c r="E2" s="2417"/>
      <c r="F2" s="2417"/>
      <c r="G2" s="2417"/>
      <c r="H2" s="2417"/>
      <c r="I2" s="2417"/>
      <c r="J2" s="2417"/>
      <c r="K2" s="2417"/>
      <c r="L2" s="2417"/>
      <c r="M2" s="2417"/>
      <c r="N2" s="2417"/>
      <c r="O2" s="2417"/>
      <c r="P2" s="2417"/>
      <c r="Q2" s="2417"/>
      <c r="R2" s="2417"/>
      <c r="S2" s="2417"/>
      <c r="T2" s="2417"/>
      <c r="U2" s="2417"/>
      <c r="V2" s="2417"/>
      <c r="W2" s="2417"/>
    </row>
    <row r="3" spans="1:23" ht="37.5" customHeight="1">
      <c r="A3" s="2416" t="s">
        <v>349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416"/>
      <c r="O3" s="2416"/>
      <c r="P3" s="2416"/>
      <c r="Q3" s="2416"/>
      <c r="R3" s="2416"/>
      <c r="S3" s="2416"/>
      <c r="T3" s="2416"/>
      <c r="U3" s="2416"/>
      <c r="V3" s="2416"/>
      <c r="W3" s="2416"/>
    </row>
    <row r="4" ht="33" customHeight="1" thickBot="1">
      <c r="B4" s="18"/>
    </row>
    <row r="5" spans="2:23" ht="33" customHeight="1">
      <c r="B5" s="2418" t="s">
        <v>9</v>
      </c>
      <c r="C5" s="2405" t="s">
        <v>0</v>
      </c>
      <c r="D5" s="2406"/>
      <c r="E5" s="2406"/>
      <c r="F5" s="2405" t="s">
        <v>1</v>
      </c>
      <c r="G5" s="2406"/>
      <c r="H5" s="2421"/>
      <c r="I5" s="2425" t="s">
        <v>2</v>
      </c>
      <c r="J5" s="2406"/>
      <c r="K5" s="2406"/>
      <c r="L5" s="2405" t="s">
        <v>3</v>
      </c>
      <c r="M5" s="2406"/>
      <c r="N5" s="2421"/>
      <c r="O5" s="2405">
        <v>5</v>
      </c>
      <c r="P5" s="2406"/>
      <c r="Q5" s="2406"/>
      <c r="R5" s="2405">
        <v>6</v>
      </c>
      <c r="S5" s="2406"/>
      <c r="T5" s="2406"/>
      <c r="U5" s="2409" t="s">
        <v>25</v>
      </c>
      <c r="V5" s="2410"/>
      <c r="W5" s="2411"/>
    </row>
    <row r="6" spans="2:23" ht="33" customHeight="1" thickBot="1">
      <c r="B6" s="2419"/>
      <c r="C6" s="2407"/>
      <c r="D6" s="2408"/>
      <c r="E6" s="2408"/>
      <c r="F6" s="2422"/>
      <c r="G6" s="2423"/>
      <c r="H6" s="2424"/>
      <c r="I6" s="2423"/>
      <c r="J6" s="2423"/>
      <c r="K6" s="2423"/>
      <c r="L6" s="2426"/>
      <c r="M6" s="2427"/>
      <c r="N6" s="2428"/>
      <c r="O6" s="2407"/>
      <c r="P6" s="2408"/>
      <c r="Q6" s="2408"/>
      <c r="R6" s="2407"/>
      <c r="S6" s="2408"/>
      <c r="T6" s="2408"/>
      <c r="U6" s="2412"/>
      <c r="V6" s="2413"/>
      <c r="W6" s="2414"/>
    </row>
    <row r="7" spans="2:23" ht="99.75" customHeight="1" thickBot="1">
      <c r="B7" s="2420"/>
      <c r="C7" s="1664" t="s">
        <v>27</v>
      </c>
      <c r="D7" s="1665" t="s">
        <v>28</v>
      </c>
      <c r="E7" s="1666" t="s">
        <v>4</v>
      </c>
      <c r="F7" s="1664" t="s">
        <v>27</v>
      </c>
      <c r="G7" s="1665" t="s">
        <v>28</v>
      </c>
      <c r="H7" s="1666" t="s">
        <v>4</v>
      </c>
      <c r="I7" s="1664" t="s">
        <v>27</v>
      </c>
      <c r="J7" s="1665" t="s">
        <v>28</v>
      </c>
      <c r="K7" s="1666" t="s">
        <v>4</v>
      </c>
      <c r="L7" s="1664" t="s">
        <v>27</v>
      </c>
      <c r="M7" s="1665" t="s">
        <v>28</v>
      </c>
      <c r="N7" s="1666" t="s">
        <v>4</v>
      </c>
      <c r="O7" s="1664" t="s">
        <v>27</v>
      </c>
      <c r="P7" s="1665" t="s">
        <v>28</v>
      </c>
      <c r="Q7" s="1666" t="s">
        <v>4</v>
      </c>
      <c r="R7" s="219" t="s">
        <v>27</v>
      </c>
      <c r="S7" s="222" t="s">
        <v>28</v>
      </c>
      <c r="T7" s="224" t="s">
        <v>4</v>
      </c>
      <c r="U7" s="219" t="s">
        <v>27</v>
      </c>
      <c r="V7" s="222" t="s">
        <v>28</v>
      </c>
      <c r="W7" s="224" t="s">
        <v>4</v>
      </c>
    </row>
    <row r="8" spans="2:23" ht="34.5" customHeight="1" outlineLevel="1" thickBot="1">
      <c r="B8" s="515" t="s">
        <v>22</v>
      </c>
      <c r="C8" s="1672"/>
      <c r="D8" s="1672"/>
      <c r="E8" s="1673"/>
      <c r="F8" s="1672"/>
      <c r="G8" s="1672"/>
      <c r="H8" s="1673"/>
      <c r="I8" s="1672"/>
      <c r="J8" s="1672"/>
      <c r="K8" s="1673"/>
      <c r="L8" s="1672"/>
      <c r="M8" s="1672"/>
      <c r="N8" s="1673"/>
      <c r="O8" s="1674"/>
      <c r="P8" s="1674"/>
      <c r="Q8" s="1673"/>
      <c r="R8" s="145"/>
      <c r="S8" s="145"/>
      <c r="T8" s="138"/>
      <c r="U8" s="126"/>
      <c r="V8" s="126"/>
      <c r="W8" s="127"/>
    </row>
    <row r="9" spans="2:23" ht="31.5" customHeight="1" outlineLevel="1" thickBot="1">
      <c r="B9" s="516" t="s">
        <v>217</v>
      </c>
      <c r="C9" s="1990">
        <v>330</v>
      </c>
      <c r="D9" s="1991">
        <v>364</v>
      </c>
      <c r="E9" s="1992">
        <v>694</v>
      </c>
      <c r="F9" s="1990">
        <v>326</v>
      </c>
      <c r="G9" s="1991">
        <v>360</v>
      </c>
      <c r="H9" s="1991">
        <v>686</v>
      </c>
      <c r="I9" s="1991">
        <v>168</v>
      </c>
      <c r="J9" s="1991">
        <v>238</v>
      </c>
      <c r="K9" s="1992">
        <v>406</v>
      </c>
      <c r="L9" s="1990">
        <v>188</v>
      </c>
      <c r="M9" s="1991">
        <v>261</v>
      </c>
      <c r="N9" s="1991">
        <v>449</v>
      </c>
      <c r="O9" s="1991">
        <v>134</v>
      </c>
      <c r="P9" s="1991">
        <v>242</v>
      </c>
      <c r="Q9" s="1992">
        <v>376</v>
      </c>
      <c r="R9" s="1993">
        <v>1</v>
      </c>
      <c r="S9" s="1994">
        <v>2</v>
      </c>
      <c r="T9" s="1995">
        <v>3</v>
      </c>
      <c r="U9" s="1995">
        <v>1147</v>
      </c>
      <c r="V9" s="1995">
        <v>1467</v>
      </c>
      <c r="W9" s="1995">
        <v>2614</v>
      </c>
    </row>
    <row r="10" spans="2:23" ht="27.75" customHeight="1" outlineLevel="1" thickBot="1">
      <c r="B10" s="245" t="s">
        <v>218</v>
      </c>
      <c r="C10" s="1475">
        <v>93</v>
      </c>
      <c r="D10" s="1476">
        <v>26</v>
      </c>
      <c r="E10" s="1477">
        <v>119</v>
      </c>
      <c r="F10" s="1475">
        <v>78</v>
      </c>
      <c r="G10" s="1476">
        <v>19</v>
      </c>
      <c r="H10" s="1476">
        <v>97</v>
      </c>
      <c r="I10" s="1476">
        <v>41</v>
      </c>
      <c r="J10" s="1476">
        <v>14</v>
      </c>
      <c r="K10" s="1477">
        <v>55</v>
      </c>
      <c r="L10" s="1475">
        <v>38</v>
      </c>
      <c r="M10" s="1476">
        <v>7</v>
      </c>
      <c r="N10" s="1476">
        <v>45</v>
      </c>
      <c r="O10" s="1476">
        <v>43</v>
      </c>
      <c r="P10" s="1476">
        <v>0</v>
      </c>
      <c r="Q10" s="1477">
        <v>43</v>
      </c>
      <c r="R10" s="1478">
        <v>0</v>
      </c>
      <c r="S10" s="1479">
        <v>0</v>
      </c>
      <c r="T10" s="1479">
        <v>0</v>
      </c>
      <c r="U10" s="1479">
        <v>293</v>
      </c>
      <c r="V10" s="1479">
        <v>66</v>
      </c>
      <c r="W10" s="1479">
        <v>359</v>
      </c>
    </row>
    <row r="11" spans="2:23" ht="34.5" customHeight="1" outlineLevel="1" thickBot="1">
      <c r="B11" s="225" t="s">
        <v>219</v>
      </c>
      <c r="C11" s="1475">
        <v>30</v>
      </c>
      <c r="D11" s="1476">
        <v>140</v>
      </c>
      <c r="E11" s="1477">
        <v>170</v>
      </c>
      <c r="F11" s="1475">
        <v>69</v>
      </c>
      <c r="G11" s="1476">
        <v>93</v>
      </c>
      <c r="H11" s="1476">
        <v>162</v>
      </c>
      <c r="I11" s="1476">
        <v>6</v>
      </c>
      <c r="J11" s="1476">
        <v>113</v>
      </c>
      <c r="K11" s="1477">
        <v>119</v>
      </c>
      <c r="L11" s="1475">
        <v>0</v>
      </c>
      <c r="M11" s="1476">
        <v>0</v>
      </c>
      <c r="N11" s="1476">
        <v>0</v>
      </c>
      <c r="O11" s="1476">
        <v>5</v>
      </c>
      <c r="P11" s="1476">
        <v>101</v>
      </c>
      <c r="Q11" s="1477">
        <v>106</v>
      </c>
      <c r="R11" s="1478">
        <v>0</v>
      </c>
      <c r="S11" s="1479">
        <v>0</v>
      </c>
      <c r="T11" s="1479">
        <v>0</v>
      </c>
      <c r="U11" s="1476">
        <v>110</v>
      </c>
      <c r="V11" s="1476">
        <v>447</v>
      </c>
      <c r="W11" s="1476">
        <v>557</v>
      </c>
    </row>
    <row r="12" spans="2:23" ht="31.5" customHeight="1" outlineLevel="1" thickBot="1">
      <c r="B12" s="225" t="s">
        <v>220</v>
      </c>
      <c r="C12" s="1475">
        <v>43</v>
      </c>
      <c r="D12" s="1476">
        <v>21</v>
      </c>
      <c r="E12" s="1477">
        <v>64</v>
      </c>
      <c r="F12" s="1475">
        <v>28</v>
      </c>
      <c r="G12" s="1476">
        <v>23</v>
      </c>
      <c r="H12" s="1476">
        <v>51</v>
      </c>
      <c r="I12" s="1476">
        <v>1</v>
      </c>
      <c r="J12" s="1476">
        <v>28</v>
      </c>
      <c r="K12" s="1477">
        <v>29</v>
      </c>
      <c r="L12" s="1475">
        <v>0</v>
      </c>
      <c r="M12" s="1476">
        <v>26</v>
      </c>
      <c r="N12" s="1476">
        <v>26</v>
      </c>
      <c r="O12" s="1476">
        <v>0</v>
      </c>
      <c r="P12" s="1476">
        <v>0</v>
      </c>
      <c r="Q12" s="1477">
        <v>0</v>
      </c>
      <c r="R12" s="1478">
        <v>0</v>
      </c>
      <c r="S12" s="1479">
        <v>0</v>
      </c>
      <c r="T12" s="1479">
        <v>0</v>
      </c>
      <c r="U12" s="1476">
        <v>72</v>
      </c>
      <c r="V12" s="1476">
        <v>98</v>
      </c>
      <c r="W12" s="1476">
        <v>170</v>
      </c>
    </row>
    <row r="13" spans="2:23" ht="34.5" customHeight="1" thickBot="1">
      <c r="B13" s="68" t="s">
        <v>16</v>
      </c>
      <c r="C13" s="1990">
        <f aca="true" t="shared" si="0" ref="C13:Q13">SUM(C9:C12)</f>
        <v>496</v>
      </c>
      <c r="D13" s="1991">
        <f t="shared" si="0"/>
        <v>551</v>
      </c>
      <c r="E13" s="1992">
        <f t="shared" si="0"/>
        <v>1047</v>
      </c>
      <c r="F13" s="1990">
        <f t="shared" si="0"/>
        <v>501</v>
      </c>
      <c r="G13" s="1991">
        <f t="shared" si="0"/>
        <v>495</v>
      </c>
      <c r="H13" s="1991">
        <f t="shared" si="0"/>
        <v>996</v>
      </c>
      <c r="I13" s="1991">
        <f t="shared" si="0"/>
        <v>216</v>
      </c>
      <c r="J13" s="1991">
        <f t="shared" si="0"/>
        <v>393</v>
      </c>
      <c r="K13" s="1992">
        <f t="shared" si="0"/>
        <v>609</v>
      </c>
      <c r="L13" s="1990">
        <f t="shared" si="0"/>
        <v>226</v>
      </c>
      <c r="M13" s="1991">
        <f t="shared" si="0"/>
        <v>294</v>
      </c>
      <c r="N13" s="1991">
        <f t="shared" si="0"/>
        <v>520</v>
      </c>
      <c r="O13" s="1991">
        <f t="shared" si="0"/>
        <v>182</v>
      </c>
      <c r="P13" s="1991">
        <f t="shared" si="0"/>
        <v>343</v>
      </c>
      <c r="Q13" s="1992">
        <f t="shared" si="0"/>
        <v>525</v>
      </c>
      <c r="R13" s="1478">
        <v>0</v>
      </c>
      <c r="S13" s="1479">
        <v>0</v>
      </c>
      <c r="T13" s="1479">
        <v>0</v>
      </c>
      <c r="U13" s="1995">
        <f>SUM(U9:U12)</f>
        <v>1622</v>
      </c>
      <c r="V13" s="1995">
        <f>SUM(V9:V12)</f>
        <v>2078</v>
      </c>
      <c r="W13" s="1995">
        <f>SUM(W9:W12)</f>
        <v>3700</v>
      </c>
    </row>
    <row r="14" spans="2:23" ht="30.75" customHeight="1" thickBot="1">
      <c r="B14" s="19" t="s">
        <v>23</v>
      </c>
      <c r="C14" s="56"/>
      <c r="D14" s="90"/>
      <c r="E14" s="89"/>
      <c r="F14" s="161"/>
      <c r="G14" s="90"/>
      <c r="H14" s="89"/>
      <c r="I14" s="161"/>
      <c r="J14" s="90"/>
      <c r="K14" s="89"/>
      <c r="L14" s="161"/>
      <c r="M14" s="90"/>
      <c r="N14" s="89"/>
      <c r="O14" s="56"/>
      <c r="P14" s="90"/>
      <c r="Q14" s="89"/>
      <c r="R14" s="56"/>
      <c r="S14" s="90"/>
      <c r="T14" s="89"/>
      <c r="U14" s="161"/>
      <c r="V14" s="161"/>
      <c r="W14" s="163"/>
    </row>
    <row r="15" spans="2:23" ht="30.75" customHeight="1" outlineLevel="1" thickBot="1">
      <c r="B15" s="179" t="s">
        <v>11</v>
      </c>
      <c r="C15" s="180"/>
      <c r="D15" s="181"/>
      <c r="E15" s="153"/>
      <c r="F15" s="180"/>
      <c r="G15" s="181"/>
      <c r="H15" s="124"/>
      <c r="I15" s="182"/>
      <c r="J15" s="181"/>
      <c r="K15" s="153"/>
      <c r="L15" s="180"/>
      <c r="M15" s="181"/>
      <c r="N15" s="153"/>
      <c r="O15" s="58"/>
      <c r="P15" s="152"/>
      <c r="Q15" s="153"/>
      <c r="R15" s="58"/>
      <c r="S15" s="152"/>
      <c r="T15" s="153"/>
      <c r="U15" s="183"/>
      <c r="V15" s="637"/>
      <c r="W15" s="638"/>
    </row>
    <row r="16" spans="2:23" ht="30" customHeight="1" outlineLevel="1" thickBot="1">
      <c r="B16" s="225" t="s">
        <v>217</v>
      </c>
      <c r="C16" s="1993">
        <v>295</v>
      </c>
      <c r="D16" s="1995">
        <v>66</v>
      </c>
      <c r="E16" s="2013">
        <v>361</v>
      </c>
      <c r="F16" s="1993">
        <v>305</v>
      </c>
      <c r="G16" s="1995">
        <v>40</v>
      </c>
      <c r="H16" s="1995">
        <v>345</v>
      </c>
      <c r="I16" s="1995">
        <v>146</v>
      </c>
      <c r="J16" s="1995">
        <v>35</v>
      </c>
      <c r="K16" s="2013">
        <v>181</v>
      </c>
      <c r="L16" s="1993">
        <v>162</v>
      </c>
      <c r="M16" s="1995">
        <v>44</v>
      </c>
      <c r="N16" s="1995">
        <v>206</v>
      </c>
      <c r="O16" s="1995">
        <v>115</v>
      </c>
      <c r="P16" s="1995">
        <v>37</v>
      </c>
      <c r="Q16" s="2013">
        <v>152</v>
      </c>
      <c r="R16" s="1993">
        <v>1</v>
      </c>
      <c r="S16" s="1995">
        <v>1</v>
      </c>
      <c r="T16" s="1995">
        <v>2</v>
      </c>
      <c r="U16" s="1995">
        <v>1024</v>
      </c>
      <c r="V16" s="1995">
        <v>223</v>
      </c>
      <c r="W16" s="1995">
        <v>1247</v>
      </c>
    </row>
    <row r="17" spans="2:23" ht="25.5" customHeight="1" outlineLevel="1" thickBot="1">
      <c r="B17" s="225" t="s">
        <v>218</v>
      </c>
      <c r="C17" s="1475">
        <v>91</v>
      </c>
      <c r="D17" s="1476">
        <v>26</v>
      </c>
      <c r="E17" s="1477">
        <v>117</v>
      </c>
      <c r="F17" s="1475">
        <v>78</v>
      </c>
      <c r="G17" s="1476">
        <v>18</v>
      </c>
      <c r="H17" s="1476">
        <v>96</v>
      </c>
      <c r="I17" s="1476">
        <v>36</v>
      </c>
      <c r="J17" s="1476">
        <v>14</v>
      </c>
      <c r="K17" s="1477">
        <v>50</v>
      </c>
      <c r="L17" s="1475">
        <v>35</v>
      </c>
      <c r="M17" s="1476">
        <v>7</v>
      </c>
      <c r="N17" s="1476">
        <v>42</v>
      </c>
      <c r="O17" s="1476">
        <v>39</v>
      </c>
      <c r="P17" s="1476">
        <v>0</v>
      </c>
      <c r="Q17" s="1477">
        <v>39</v>
      </c>
      <c r="R17" s="1478">
        <v>0</v>
      </c>
      <c r="S17" s="1479">
        <v>0</v>
      </c>
      <c r="T17" s="1479">
        <v>0</v>
      </c>
      <c r="U17" s="1479">
        <v>279</v>
      </c>
      <c r="V17" s="1479">
        <v>65</v>
      </c>
      <c r="W17" s="1479">
        <v>344</v>
      </c>
    </row>
    <row r="18" spans="2:23" ht="31.5" customHeight="1" outlineLevel="1" thickBot="1">
      <c r="B18" s="225" t="s">
        <v>219</v>
      </c>
      <c r="C18" s="1475">
        <v>30</v>
      </c>
      <c r="D18" s="1476">
        <v>86</v>
      </c>
      <c r="E18" s="1477">
        <v>116</v>
      </c>
      <c r="F18" s="1475">
        <v>67</v>
      </c>
      <c r="G18" s="1476">
        <v>56</v>
      </c>
      <c r="H18" s="1476">
        <v>123</v>
      </c>
      <c r="I18" s="1476">
        <v>3</v>
      </c>
      <c r="J18" s="1476">
        <v>89</v>
      </c>
      <c r="K18" s="1477">
        <v>92</v>
      </c>
      <c r="L18" s="1475">
        <v>0</v>
      </c>
      <c r="M18" s="1476">
        <v>0</v>
      </c>
      <c r="N18" s="1476">
        <v>0</v>
      </c>
      <c r="O18" s="1476">
        <v>3</v>
      </c>
      <c r="P18" s="1476">
        <v>89</v>
      </c>
      <c r="Q18" s="1477">
        <v>92</v>
      </c>
      <c r="R18" s="1475">
        <v>0</v>
      </c>
      <c r="S18" s="1480">
        <v>0</v>
      </c>
      <c r="T18" s="1476">
        <v>0</v>
      </c>
      <c r="U18" s="1476">
        <v>103</v>
      </c>
      <c r="V18" s="1476">
        <v>320</v>
      </c>
      <c r="W18" s="1476">
        <v>423</v>
      </c>
    </row>
    <row r="19" spans="2:23" ht="30" customHeight="1" outlineLevel="1" thickBot="1">
      <c r="B19" s="225" t="s">
        <v>220</v>
      </c>
      <c r="C19" s="1475">
        <v>43</v>
      </c>
      <c r="D19" s="1476">
        <v>18</v>
      </c>
      <c r="E19" s="1477">
        <v>61</v>
      </c>
      <c r="F19" s="1475">
        <v>28</v>
      </c>
      <c r="G19" s="1476">
        <v>23</v>
      </c>
      <c r="H19" s="1476">
        <v>51</v>
      </c>
      <c r="I19" s="1476">
        <v>1</v>
      </c>
      <c r="J19" s="1476">
        <v>28</v>
      </c>
      <c r="K19" s="1477">
        <v>29</v>
      </c>
      <c r="L19" s="1475">
        <v>0</v>
      </c>
      <c r="M19" s="1476">
        <v>26</v>
      </c>
      <c r="N19" s="1476">
        <v>26</v>
      </c>
      <c r="O19" s="1476">
        <v>0</v>
      </c>
      <c r="P19" s="1476">
        <v>0</v>
      </c>
      <c r="Q19" s="1477">
        <v>0</v>
      </c>
      <c r="R19" s="1475">
        <v>0</v>
      </c>
      <c r="S19" s="1476">
        <v>0</v>
      </c>
      <c r="T19" s="1476">
        <v>0</v>
      </c>
      <c r="U19" s="1476">
        <v>72</v>
      </c>
      <c r="V19" s="1476">
        <v>94</v>
      </c>
      <c r="W19" s="1476">
        <v>166</v>
      </c>
    </row>
    <row r="20" spans="2:23" ht="33.75" customHeight="1" thickBot="1">
      <c r="B20" s="42" t="s">
        <v>8</v>
      </c>
      <c r="C20" s="62">
        <f aca="true" t="shared" si="1" ref="C20:W20">SUM(C16:C19)</f>
        <v>459</v>
      </c>
      <c r="D20" s="62">
        <f t="shared" si="1"/>
        <v>196</v>
      </c>
      <c r="E20" s="62">
        <f t="shared" si="1"/>
        <v>655</v>
      </c>
      <c r="F20" s="62">
        <f t="shared" si="1"/>
        <v>478</v>
      </c>
      <c r="G20" s="62">
        <f t="shared" si="1"/>
        <v>137</v>
      </c>
      <c r="H20" s="62">
        <f t="shared" si="1"/>
        <v>615</v>
      </c>
      <c r="I20" s="62">
        <f t="shared" si="1"/>
        <v>186</v>
      </c>
      <c r="J20" s="62">
        <f t="shared" si="1"/>
        <v>166</v>
      </c>
      <c r="K20" s="62">
        <f t="shared" si="1"/>
        <v>352</v>
      </c>
      <c r="L20" s="62">
        <f t="shared" si="1"/>
        <v>197</v>
      </c>
      <c r="M20" s="62">
        <f t="shared" si="1"/>
        <v>77</v>
      </c>
      <c r="N20" s="62">
        <f t="shared" si="1"/>
        <v>274</v>
      </c>
      <c r="O20" s="62">
        <f t="shared" si="1"/>
        <v>157</v>
      </c>
      <c r="P20" s="62">
        <f t="shared" si="1"/>
        <v>126</v>
      </c>
      <c r="Q20" s="62">
        <f t="shared" si="1"/>
        <v>283</v>
      </c>
      <c r="R20" s="62">
        <f t="shared" si="1"/>
        <v>1</v>
      </c>
      <c r="S20" s="62">
        <f t="shared" si="1"/>
        <v>1</v>
      </c>
      <c r="T20" s="62">
        <f t="shared" si="1"/>
        <v>2</v>
      </c>
      <c r="U20" s="62">
        <f t="shared" si="1"/>
        <v>1478</v>
      </c>
      <c r="V20" s="62">
        <f t="shared" si="1"/>
        <v>702</v>
      </c>
      <c r="W20" s="62">
        <f t="shared" si="1"/>
        <v>2180</v>
      </c>
    </row>
    <row r="21" spans="2:23" ht="43.5" customHeight="1" outlineLevel="1" thickBot="1">
      <c r="B21" s="1668" t="s">
        <v>26</v>
      </c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240"/>
      <c r="S21" s="240"/>
      <c r="T21" s="240"/>
      <c r="U21" s="240"/>
      <c r="V21" s="240"/>
      <c r="W21" s="1481"/>
    </row>
    <row r="22" spans="2:23" ht="24.75" customHeight="1" outlineLevel="1" thickBot="1">
      <c r="B22" s="2018" t="s">
        <v>217</v>
      </c>
      <c r="C22" s="2019">
        <v>35</v>
      </c>
      <c r="D22" s="2020">
        <v>298</v>
      </c>
      <c r="E22" s="2021">
        <v>333</v>
      </c>
      <c r="F22" s="2019">
        <v>21</v>
      </c>
      <c r="G22" s="2020">
        <v>320</v>
      </c>
      <c r="H22" s="2020">
        <v>341</v>
      </c>
      <c r="I22" s="2020">
        <v>22</v>
      </c>
      <c r="J22" s="2020">
        <v>203</v>
      </c>
      <c r="K22" s="2021">
        <v>225</v>
      </c>
      <c r="L22" s="2019">
        <v>26</v>
      </c>
      <c r="M22" s="2020">
        <v>217</v>
      </c>
      <c r="N22" s="2020">
        <v>243</v>
      </c>
      <c r="O22" s="2020">
        <v>19</v>
      </c>
      <c r="P22" s="2020">
        <v>205</v>
      </c>
      <c r="Q22" s="2020">
        <v>224</v>
      </c>
      <c r="R22" s="1993">
        <v>0</v>
      </c>
      <c r="S22" s="1994">
        <v>1</v>
      </c>
      <c r="T22" s="1995">
        <v>1</v>
      </c>
      <c r="U22" s="1995">
        <v>123</v>
      </c>
      <c r="V22" s="1995">
        <v>1244</v>
      </c>
      <c r="W22" s="1995">
        <v>1367</v>
      </c>
    </row>
    <row r="23" spans="2:23" ht="24.75" customHeight="1" outlineLevel="1" thickBot="1">
      <c r="B23" s="245" t="s">
        <v>218</v>
      </c>
      <c r="C23" s="1478">
        <v>2</v>
      </c>
      <c r="D23" s="1479"/>
      <c r="E23" s="1667">
        <v>2</v>
      </c>
      <c r="F23" s="1478">
        <v>0</v>
      </c>
      <c r="G23" s="1479">
        <v>1</v>
      </c>
      <c r="H23" s="1479">
        <v>1</v>
      </c>
      <c r="I23" s="1479">
        <v>5</v>
      </c>
      <c r="J23" s="1479"/>
      <c r="K23" s="1667">
        <v>5</v>
      </c>
      <c r="L23" s="1478">
        <v>3</v>
      </c>
      <c r="M23" s="1479">
        <v>0</v>
      </c>
      <c r="N23" s="1479">
        <v>3</v>
      </c>
      <c r="O23" s="1479">
        <v>4</v>
      </c>
      <c r="P23" s="1479">
        <v>0</v>
      </c>
      <c r="Q23" s="1479">
        <v>4</v>
      </c>
      <c r="R23" s="2014">
        <v>0</v>
      </c>
      <c r="S23" s="2016">
        <v>0</v>
      </c>
      <c r="T23" s="2015">
        <v>0</v>
      </c>
      <c r="U23" s="2015">
        <v>14</v>
      </c>
      <c r="V23" s="2015">
        <v>1</v>
      </c>
      <c r="W23" s="2015">
        <v>15</v>
      </c>
    </row>
    <row r="24" spans="2:23" ht="27.75" customHeight="1" outlineLevel="1" thickBot="1">
      <c r="B24" s="225" t="s">
        <v>219</v>
      </c>
      <c r="C24" s="1478">
        <v>0</v>
      </c>
      <c r="D24" s="1479">
        <v>54</v>
      </c>
      <c r="E24" s="1667">
        <v>54</v>
      </c>
      <c r="F24" s="1478">
        <v>2</v>
      </c>
      <c r="G24" s="1479">
        <v>37</v>
      </c>
      <c r="H24" s="1479">
        <v>39</v>
      </c>
      <c r="I24" s="1479">
        <v>3</v>
      </c>
      <c r="J24" s="1479">
        <v>24</v>
      </c>
      <c r="K24" s="1667">
        <v>27</v>
      </c>
      <c r="L24" s="1478">
        <v>0</v>
      </c>
      <c r="M24" s="1479">
        <v>0</v>
      </c>
      <c r="N24" s="1479">
        <v>0</v>
      </c>
      <c r="O24" s="1479">
        <v>2</v>
      </c>
      <c r="P24" s="1479">
        <v>12</v>
      </c>
      <c r="Q24" s="1667">
        <v>14</v>
      </c>
      <c r="R24" s="2017">
        <v>0</v>
      </c>
      <c r="S24" s="1479">
        <v>0</v>
      </c>
      <c r="T24" s="1479">
        <v>0</v>
      </c>
      <c r="U24" s="1479">
        <v>7</v>
      </c>
      <c r="V24" s="1479">
        <v>127</v>
      </c>
      <c r="W24" s="1479">
        <v>134</v>
      </c>
    </row>
    <row r="25" spans="2:23" ht="29.25" customHeight="1" outlineLevel="1" thickBot="1">
      <c r="B25" s="225" t="s">
        <v>220</v>
      </c>
      <c r="C25" s="1475">
        <v>0</v>
      </c>
      <c r="D25" s="1476">
        <v>3</v>
      </c>
      <c r="E25" s="1477">
        <v>3</v>
      </c>
      <c r="F25" s="1475">
        <v>0</v>
      </c>
      <c r="G25" s="1476">
        <v>0</v>
      </c>
      <c r="H25" s="1476">
        <v>0</v>
      </c>
      <c r="I25" s="1476">
        <v>0</v>
      </c>
      <c r="J25" s="1476">
        <v>0</v>
      </c>
      <c r="K25" s="1477">
        <v>0</v>
      </c>
      <c r="L25" s="1475">
        <v>0</v>
      </c>
      <c r="M25" s="1476">
        <v>0</v>
      </c>
      <c r="N25" s="1476">
        <v>0</v>
      </c>
      <c r="O25" s="1476">
        <v>0</v>
      </c>
      <c r="P25" s="1476">
        <v>0</v>
      </c>
      <c r="Q25" s="1477">
        <v>1</v>
      </c>
      <c r="R25" s="1475">
        <v>0</v>
      </c>
      <c r="S25" s="1480">
        <v>0</v>
      </c>
      <c r="T25" s="1476">
        <v>0</v>
      </c>
      <c r="U25" s="1476">
        <v>0</v>
      </c>
      <c r="V25" s="1476">
        <v>4</v>
      </c>
      <c r="W25" s="1476">
        <v>4</v>
      </c>
    </row>
    <row r="26" spans="2:23" ht="49.5" customHeight="1" thickBot="1">
      <c r="B26" s="2" t="s">
        <v>13</v>
      </c>
      <c r="C26" s="62">
        <f aca="true" t="shared" si="2" ref="C26:Q26">SUM(C22:C25)</f>
        <v>37</v>
      </c>
      <c r="D26" s="58">
        <f t="shared" si="2"/>
        <v>355</v>
      </c>
      <c r="E26" s="59">
        <f t="shared" si="2"/>
        <v>392</v>
      </c>
      <c r="F26" s="58">
        <f t="shared" si="2"/>
        <v>23</v>
      </c>
      <c r="G26" s="58">
        <f t="shared" si="2"/>
        <v>358</v>
      </c>
      <c r="H26" s="62">
        <f t="shared" si="2"/>
        <v>381</v>
      </c>
      <c r="I26" s="80">
        <f t="shared" si="2"/>
        <v>30</v>
      </c>
      <c r="J26" s="58">
        <f t="shared" si="2"/>
        <v>227</v>
      </c>
      <c r="K26" s="58">
        <f t="shared" si="2"/>
        <v>257</v>
      </c>
      <c r="L26" s="58">
        <f t="shared" si="2"/>
        <v>29</v>
      </c>
      <c r="M26" s="58">
        <f t="shared" si="2"/>
        <v>217</v>
      </c>
      <c r="N26" s="58">
        <f t="shared" si="2"/>
        <v>246</v>
      </c>
      <c r="O26" s="58">
        <f t="shared" si="2"/>
        <v>25</v>
      </c>
      <c r="P26" s="58">
        <f t="shared" si="2"/>
        <v>217</v>
      </c>
      <c r="Q26" s="59">
        <f t="shared" si="2"/>
        <v>243</v>
      </c>
      <c r="R26" s="58">
        <v>0</v>
      </c>
      <c r="S26" s="58">
        <f>SUM(S22:S25)</f>
        <v>1</v>
      </c>
      <c r="T26" s="59">
        <f>SUM(T22:T25)</f>
        <v>1</v>
      </c>
      <c r="U26" s="58">
        <f>SUM(U22:U25)</f>
        <v>144</v>
      </c>
      <c r="V26" s="58">
        <f>SUM(V22:V25)</f>
        <v>1376</v>
      </c>
      <c r="W26" s="62">
        <f>SUM(W22:W25)</f>
        <v>1520</v>
      </c>
    </row>
    <row r="27" spans="2:23" ht="40.5" customHeight="1" thickBot="1">
      <c r="B27" s="39"/>
      <c r="C27" s="62">
        <f>C20+C26</f>
        <v>496</v>
      </c>
      <c r="D27" s="62">
        <f aca="true" t="shared" si="3" ref="D27:W27">D20+D26</f>
        <v>551</v>
      </c>
      <c r="E27" s="62">
        <f t="shared" si="3"/>
        <v>1047</v>
      </c>
      <c r="F27" s="62">
        <f t="shared" si="3"/>
        <v>501</v>
      </c>
      <c r="G27" s="62">
        <f t="shared" si="3"/>
        <v>495</v>
      </c>
      <c r="H27" s="62">
        <f t="shared" si="3"/>
        <v>996</v>
      </c>
      <c r="I27" s="62">
        <f t="shared" si="3"/>
        <v>216</v>
      </c>
      <c r="J27" s="62">
        <f t="shared" si="3"/>
        <v>393</v>
      </c>
      <c r="K27" s="62">
        <f t="shared" si="3"/>
        <v>609</v>
      </c>
      <c r="L27" s="62">
        <f t="shared" si="3"/>
        <v>226</v>
      </c>
      <c r="M27" s="62">
        <f t="shared" si="3"/>
        <v>294</v>
      </c>
      <c r="N27" s="62">
        <f t="shared" si="3"/>
        <v>520</v>
      </c>
      <c r="O27" s="62">
        <f t="shared" si="3"/>
        <v>182</v>
      </c>
      <c r="P27" s="62">
        <f t="shared" si="3"/>
        <v>343</v>
      </c>
      <c r="Q27" s="62">
        <f t="shared" si="3"/>
        <v>526</v>
      </c>
      <c r="R27" s="62">
        <f t="shared" si="3"/>
        <v>1</v>
      </c>
      <c r="S27" s="62">
        <f t="shared" si="3"/>
        <v>2</v>
      </c>
      <c r="T27" s="62">
        <f t="shared" si="3"/>
        <v>3</v>
      </c>
      <c r="U27" s="62">
        <f t="shared" si="3"/>
        <v>1622</v>
      </c>
      <c r="V27" s="62">
        <f t="shared" si="3"/>
        <v>2078</v>
      </c>
      <c r="W27" s="62">
        <f t="shared" si="3"/>
        <v>3700</v>
      </c>
    </row>
    <row r="28" spans="2:23" ht="25.5">
      <c r="B28" s="30" t="s">
        <v>344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2:23" ht="25.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7"/>
      <c r="O29" s="27"/>
      <c r="P29" s="27"/>
      <c r="Q29" s="27"/>
      <c r="R29" s="27"/>
      <c r="S29" s="30"/>
      <c r="T29" s="27"/>
      <c r="U29" s="27"/>
      <c r="V29" s="27"/>
      <c r="W29" s="27"/>
    </row>
    <row r="30" spans="2:23" ht="25.5">
      <c r="B30" s="2415" t="s">
        <v>101</v>
      </c>
      <c r="C30" s="2415"/>
      <c r="D30" s="2415"/>
      <c r="E30" s="2415"/>
      <c r="F30" s="2415"/>
      <c r="G30" s="2415"/>
      <c r="H30" s="2415"/>
      <c r="I30" s="2415"/>
      <c r="J30" s="2415"/>
      <c r="K30" s="2415"/>
      <c r="L30" s="2415"/>
      <c r="M30" s="2415"/>
      <c r="N30" s="2415"/>
      <c r="O30" s="2415"/>
      <c r="P30" s="2415"/>
      <c r="Q30" s="2415"/>
      <c r="R30" s="2415"/>
      <c r="S30" s="2415"/>
      <c r="T30" s="2415"/>
      <c r="U30" s="2415"/>
      <c r="V30" s="2415"/>
      <c r="W30" s="2415"/>
    </row>
    <row r="31" spans="2:23" ht="25.5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3" spans="2:23" ht="25.5">
      <c r="B33" s="3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2:23" ht="25.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</sheetData>
  <sheetProtection/>
  <mergeCells count="12">
    <mergeCell ref="I5:K6"/>
    <mergeCell ref="L5:N6"/>
    <mergeCell ref="O5:Q6"/>
    <mergeCell ref="R5:T6"/>
    <mergeCell ref="U5:W6"/>
    <mergeCell ref="B30:W30"/>
    <mergeCell ref="A1:W1"/>
    <mergeCell ref="A2:W2"/>
    <mergeCell ref="A3:W3"/>
    <mergeCell ref="B5:B7"/>
    <mergeCell ref="C5:E6"/>
    <mergeCell ref="F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C46"/>
  <sheetViews>
    <sheetView zoomScalePageLayoutView="0" workbookViewId="0" topLeftCell="A16">
      <selection activeCell="L48" sqref="L48"/>
    </sheetView>
  </sheetViews>
  <sheetFormatPr defaultColWidth="9.00390625" defaultRowHeight="12.75"/>
  <cols>
    <col min="1" max="1" width="38.875" style="0" customWidth="1"/>
    <col min="2" max="2" width="6.625" style="0" customWidth="1"/>
    <col min="3" max="3" width="6.875" style="0" customWidth="1"/>
    <col min="4" max="4" width="5.00390625" style="0" customWidth="1"/>
    <col min="5" max="5" width="6.375" style="0" customWidth="1"/>
    <col min="6" max="6" width="6.625" style="0" customWidth="1"/>
    <col min="7" max="7" width="4.75390625" style="0" customWidth="1"/>
    <col min="8" max="8" width="6.625" style="0" customWidth="1"/>
    <col min="9" max="9" width="7.125" style="0" customWidth="1"/>
    <col min="10" max="10" width="4.375" style="0" customWidth="1"/>
    <col min="11" max="11" width="6.875" style="0" customWidth="1"/>
    <col min="12" max="12" width="6.75390625" style="0" customWidth="1"/>
    <col min="13" max="13" width="4.875" style="0" customWidth="1"/>
    <col min="14" max="14" width="7.125" style="0" customWidth="1"/>
    <col min="15" max="15" width="7.00390625" style="0" customWidth="1"/>
    <col min="16" max="16" width="4.625" style="0" customWidth="1"/>
    <col min="17" max="17" width="7.125" style="0" customWidth="1"/>
    <col min="18" max="18" width="7.00390625" style="0" customWidth="1"/>
    <col min="19" max="19" width="5.25390625" style="0" customWidth="1"/>
    <col min="20" max="61" width="10.00390625" style="375" customWidth="1"/>
  </cols>
  <sheetData>
    <row r="1" spans="1:19" ht="18.75" customHeight="1" thickBot="1">
      <c r="A1" s="374"/>
      <c r="B1" s="374"/>
      <c r="C1" s="374"/>
      <c r="D1" s="374"/>
      <c r="E1" s="2486" t="s">
        <v>47</v>
      </c>
      <c r="F1" s="2486"/>
      <c r="G1" s="2486"/>
      <c r="H1" s="2486"/>
      <c r="I1" s="2486"/>
      <c r="J1" s="2486"/>
      <c r="K1" s="2486"/>
      <c r="L1" s="2486"/>
      <c r="M1" s="2486"/>
      <c r="N1" s="2486"/>
      <c r="O1" s="2486"/>
      <c r="P1" s="2486"/>
      <c r="Q1" s="2486"/>
      <c r="R1" s="2486"/>
      <c r="S1" s="2486"/>
    </row>
    <row r="2" spans="1:19" ht="13.5" thickBot="1">
      <c r="A2" s="2487" t="s">
        <v>9</v>
      </c>
      <c r="B2" s="376"/>
      <c r="C2" s="376"/>
      <c r="D2" s="376"/>
      <c r="E2" s="2490" t="s">
        <v>374</v>
      </c>
      <c r="F2" s="2490"/>
      <c r="G2" s="2490"/>
      <c r="H2" s="2490"/>
      <c r="I2" s="2490"/>
      <c r="J2" s="2490"/>
      <c r="K2" s="2490"/>
      <c r="L2" s="2490"/>
      <c r="M2" s="2490"/>
      <c r="N2" s="2490"/>
      <c r="O2" s="2490"/>
      <c r="P2" s="2490"/>
      <c r="Q2" s="2490"/>
      <c r="R2" s="2490"/>
      <c r="S2" s="2491"/>
    </row>
    <row r="3" spans="1:20" ht="15.75" customHeight="1" thickBot="1">
      <c r="A3" s="2488"/>
      <c r="B3" s="2492" t="s">
        <v>86</v>
      </c>
      <c r="C3" s="2458"/>
      <c r="D3" s="2484"/>
      <c r="E3" s="2493" t="s">
        <v>68</v>
      </c>
      <c r="F3" s="2458"/>
      <c r="G3" s="2484"/>
      <c r="H3" s="2458" t="s">
        <v>69</v>
      </c>
      <c r="I3" s="2458"/>
      <c r="J3" s="2484"/>
      <c r="K3" s="2485" t="s">
        <v>70</v>
      </c>
      <c r="L3" s="2458"/>
      <c r="M3" s="2484"/>
      <c r="N3" s="2458" t="s">
        <v>48</v>
      </c>
      <c r="O3" s="2458"/>
      <c r="P3" s="2465"/>
      <c r="Q3" s="2494" t="s">
        <v>4</v>
      </c>
      <c r="R3" s="2494"/>
      <c r="S3" s="2495"/>
      <c r="T3" s="377"/>
    </row>
    <row r="4" spans="1:19" ht="12" customHeight="1">
      <c r="A4" s="2488"/>
      <c r="B4" s="2500"/>
      <c r="C4" s="2501"/>
      <c r="D4" s="2502"/>
      <c r="E4" s="2501"/>
      <c r="F4" s="2501"/>
      <c r="G4" s="2502"/>
      <c r="H4" s="2501"/>
      <c r="I4" s="2501"/>
      <c r="J4" s="2502"/>
      <c r="K4" s="2510"/>
      <c r="L4" s="2501"/>
      <c r="M4" s="2502"/>
      <c r="N4" s="2501"/>
      <c r="O4" s="2501"/>
      <c r="P4" s="2503"/>
      <c r="Q4" s="2496"/>
      <c r="R4" s="2496"/>
      <c r="S4" s="2497"/>
    </row>
    <row r="5" spans="1:19" ht="9" customHeight="1">
      <c r="A5" s="2488"/>
      <c r="B5" s="2504">
        <v>1</v>
      </c>
      <c r="C5" s="2496"/>
      <c r="D5" s="2505"/>
      <c r="E5" s="2496">
        <v>2</v>
      </c>
      <c r="F5" s="2496"/>
      <c r="G5" s="2505"/>
      <c r="H5" s="2496">
        <v>3</v>
      </c>
      <c r="I5" s="2496"/>
      <c r="J5" s="2505"/>
      <c r="K5" s="2508">
        <v>4</v>
      </c>
      <c r="L5" s="2496"/>
      <c r="M5" s="2505"/>
      <c r="N5" s="2496">
        <v>5</v>
      </c>
      <c r="O5" s="2496"/>
      <c r="P5" s="2497"/>
      <c r="Q5" s="2496"/>
      <c r="R5" s="2496"/>
      <c r="S5" s="2497"/>
    </row>
    <row r="6" spans="1:19" ht="7.5" customHeight="1">
      <c r="A6" s="2488"/>
      <c r="B6" s="2506"/>
      <c r="C6" s="2498"/>
      <c r="D6" s="2507"/>
      <c r="E6" s="2498"/>
      <c r="F6" s="2498"/>
      <c r="G6" s="2507"/>
      <c r="H6" s="2498"/>
      <c r="I6" s="2498"/>
      <c r="J6" s="2507"/>
      <c r="K6" s="2509"/>
      <c r="L6" s="2498"/>
      <c r="M6" s="2507"/>
      <c r="N6" s="2498"/>
      <c r="O6" s="2498"/>
      <c r="P6" s="2499"/>
      <c r="Q6" s="2498"/>
      <c r="R6" s="2498"/>
      <c r="S6" s="2499"/>
    </row>
    <row r="7" spans="1:19" ht="24.75" customHeight="1">
      <c r="A7" s="2489"/>
      <c r="B7" s="265" t="s">
        <v>27</v>
      </c>
      <c r="C7" s="266" t="s">
        <v>51</v>
      </c>
      <c r="D7" s="267" t="s">
        <v>4</v>
      </c>
      <c r="E7" s="378" t="s">
        <v>27</v>
      </c>
      <c r="F7" s="266" t="s">
        <v>51</v>
      </c>
      <c r="G7" s="267" t="s">
        <v>4</v>
      </c>
      <c r="H7" s="378" t="s">
        <v>27</v>
      </c>
      <c r="I7" s="266" t="s">
        <v>51</v>
      </c>
      <c r="J7" s="379" t="s">
        <v>4</v>
      </c>
      <c r="K7" s="378" t="s">
        <v>27</v>
      </c>
      <c r="L7" s="266" t="s">
        <v>51</v>
      </c>
      <c r="M7" s="344" t="s">
        <v>4</v>
      </c>
      <c r="N7" s="345" t="s">
        <v>27</v>
      </c>
      <c r="O7" s="266" t="s">
        <v>51</v>
      </c>
      <c r="P7" s="380" t="s">
        <v>4</v>
      </c>
      <c r="Q7" s="378" t="s">
        <v>27</v>
      </c>
      <c r="R7" s="266" t="s">
        <v>51</v>
      </c>
      <c r="S7" s="267" t="s">
        <v>4</v>
      </c>
    </row>
    <row r="8" spans="1:19" ht="20.25" customHeight="1">
      <c r="A8" s="268" t="s">
        <v>52</v>
      </c>
      <c r="B8" s="1436"/>
      <c r="C8" s="1437"/>
      <c r="D8" s="1438"/>
      <c r="E8" s="1439"/>
      <c r="F8" s="1439"/>
      <c r="G8" s="1440"/>
      <c r="H8" s="1439"/>
      <c r="I8" s="1441"/>
      <c r="J8" s="1440"/>
      <c r="K8" s="1439"/>
      <c r="L8" s="1441"/>
      <c r="M8" s="1440"/>
      <c r="N8" s="1439"/>
      <c r="O8" s="1441"/>
      <c r="P8" s="1442"/>
      <c r="Q8" s="1443"/>
      <c r="R8" s="1444"/>
      <c r="S8" s="1445"/>
    </row>
    <row r="9" spans="1:19" s="384" customFormat="1" ht="24.75" customHeight="1">
      <c r="A9" s="336" t="s">
        <v>72</v>
      </c>
      <c r="B9" s="295">
        <f aca="true" t="shared" si="0" ref="B9:P17">B21+B32</f>
        <v>20</v>
      </c>
      <c r="C9" s="296">
        <f t="shared" si="0"/>
        <v>3</v>
      </c>
      <c r="D9" s="277">
        <f t="shared" si="0"/>
        <v>23</v>
      </c>
      <c r="E9" s="296">
        <f t="shared" si="0"/>
        <v>10</v>
      </c>
      <c r="F9" s="296">
        <f t="shared" si="0"/>
        <v>6</v>
      </c>
      <c r="G9" s="277">
        <f t="shared" si="0"/>
        <v>16</v>
      </c>
      <c r="H9" s="296">
        <f t="shared" si="0"/>
        <v>18</v>
      </c>
      <c r="I9" s="304">
        <f t="shared" si="0"/>
        <v>9</v>
      </c>
      <c r="J9" s="277">
        <f t="shared" si="0"/>
        <v>27</v>
      </c>
      <c r="K9" s="296">
        <f t="shared" si="0"/>
        <v>12</v>
      </c>
      <c r="L9" s="304">
        <f t="shared" si="0"/>
        <v>2</v>
      </c>
      <c r="M9" s="277">
        <f t="shared" si="0"/>
        <v>14</v>
      </c>
      <c r="N9" s="296">
        <f t="shared" si="0"/>
        <v>1</v>
      </c>
      <c r="O9" s="304">
        <f t="shared" si="0"/>
        <v>0</v>
      </c>
      <c r="P9" s="297">
        <f t="shared" si="0"/>
        <v>1</v>
      </c>
      <c r="Q9" s="381">
        <f>E9+H9+K9+N9+B9</f>
        <v>61</v>
      </c>
      <c r="R9" s="382">
        <f aca="true" t="shared" si="1" ref="Q9:S18">F9+I9+L9+O9+C9</f>
        <v>20</v>
      </c>
      <c r="S9" s="383">
        <f t="shared" si="1"/>
        <v>81</v>
      </c>
    </row>
    <row r="10" spans="1:19" s="384" customFormat="1" ht="23.25" customHeight="1">
      <c r="A10" s="336" t="s">
        <v>73</v>
      </c>
      <c r="B10" s="295">
        <f t="shared" si="0"/>
        <v>19</v>
      </c>
      <c r="C10" s="296">
        <f t="shared" si="0"/>
        <v>2</v>
      </c>
      <c r="D10" s="277">
        <f t="shared" si="0"/>
        <v>21</v>
      </c>
      <c r="E10" s="296">
        <f t="shared" si="0"/>
        <v>10</v>
      </c>
      <c r="F10" s="296">
        <f t="shared" si="0"/>
        <v>1</v>
      </c>
      <c r="G10" s="277">
        <f t="shared" si="0"/>
        <v>11</v>
      </c>
      <c r="H10" s="296">
        <f t="shared" si="0"/>
        <v>20</v>
      </c>
      <c r="I10" s="304">
        <f t="shared" si="0"/>
        <v>4</v>
      </c>
      <c r="J10" s="277">
        <f t="shared" si="0"/>
        <v>24</v>
      </c>
      <c r="K10" s="296">
        <f t="shared" si="0"/>
        <v>18</v>
      </c>
      <c r="L10" s="304">
        <f t="shared" si="0"/>
        <v>14</v>
      </c>
      <c r="M10" s="277">
        <f t="shared" si="0"/>
        <v>32</v>
      </c>
      <c r="N10" s="296">
        <f t="shared" si="0"/>
        <v>1</v>
      </c>
      <c r="O10" s="304">
        <f t="shared" si="0"/>
        <v>0</v>
      </c>
      <c r="P10" s="297">
        <f t="shared" si="0"/>
        <v>1</v>
      </c>
      <c r="Q10" s="381">
        <f t="shared" si="1"/>
        <v>68</v>
      </c>
      <c r="R10" s="382">
        <f t="shared" si="1"/>
        <v>21</v>
      </c>
      <c r="S10" s="383">
        <f t="shared" si="1"/>
        <v>89</v>
      </c>
    </row>
    <row r="11" spans="1:19" s="384" customFormat="1" ht="20.25" customHeight="1">
      <c r="A11" s="337" t="s">
        <v>74</v>
      </c>
      <c r="B11" s="295">
        <f t="shared" si="0"/>
        <v>20</v>
      </c>
      <c r="C11" s="296">
        <f t="shared" si="0"/>
        <v>12</v>
      </c>
      <c r="D11" s="277">
        <f t="shared" si="0"/>
        <v>32</v>
      </c>
      <c r="E11" s="296">
        <f t="shared" si="0"/>
        <v>10</v>
      </c>
      <c r="F11" s="296">
        <f t="shared" si="0"/>
        <v>10</v>
      </c>
      <c r="G11" s="277">
        <f t="shared" si="0"/>
        <v>20</v>
      </c>
      <c r="H11" s="296">
        <f t="shared" si="0"/>
        <v>10</v>
      </c>
      <c r="I11" s="304">
        <f t="shared" si="0"/>
        <v>9</v>
      </c>
      <c r="J11" s="277">
        <f t="shared" si="0"/>
        <v>19</v>
      </c>
      <c r="K11" s="296">
        <f t="shared" si="0"/>
        <v>7</v>
      </c>
      <c r="L11" s="304">
        <f t="shared" si="0"/>
        <v>21</v>
      </c>
      <c r="M11" s="277">
        <f t="shared" si="0"/>
        <v>28</v>
      </c>
      <c r="N11" s="296">
        <f t="shared" si="0"/>
        <v>0</v>
      </c>
      <c r="O11" s="304">
        <f t="shared" si="0"/>
        <v>1</v>
      </c>
      <c r="P11" s="297">
        <f t="shared" si="0"/>
        <v>1</v>
      </c>
      <c r="Q11" s="381">
        <f t="shared" si="1"/>
        <v>47</v>
      </c>
      <c r="R11" s="382">
        <f t="shared" si="1"/>
        <v>53</v>
      </c>
      <c r="S11" s="383">
        <f t="shared" si="1"/>
        <v>100</v>
      </c>
    </row>
    <row r="12" spans="1:19" s="384" customFormat="1" ht="21" customHeight="1">
      <c r="A12" s="337" t="s">
        <v>75</v>
      </c>
      <c r="B12" s="295">
        <f t="shared" si="0"/>
        <v>10</v>
      </c>
      <c r="C12" s="296">
        <f t="shared" si="0"/>
        <v>6</v>
      </c>
      <c r="D12" s="277">
        <f t="shared" si="0"/>
        <v>16</v>
      </c>
      <c r="E12" s="296">
        <f t="shared" si="0"/>
        <v>5</v>
      </c>
      <c r="F12" s="296">
        <f t="shared" si="0"/>
        <v>1</v>
      </c>
      <c r="G12" s="277">
        <f t="shared" si="0"/>
        <v>6</v>
      </c>
      <c r="H12" s="296">
        <f t="shared" si="0"/>
        <v>0</v>
      </c>
      <c r="I12" s="304">
        <f t="shared" si="0"/>
        <v>0</v>
      </c>
      <c r="J12" s="277">
        <f t="shared" si="0"/>
        <v>0</v>
      </c>
      <c r="K12" s="296">
        <f t="shared" si="0"/>
        <v>0</v>
      </c>
      <c r="L12" s="304">
        <f t="shared" si="0"/>
        <v>0</v>
      </c>
      <c r="M12" s="277">
        <f t="shared" si="0"/>
        <v>0</v>
      </c>
      <c r="N12" s="296">
        <f t="shared" si="0"/>
        <v>0</v>
      </c>
      <c r="O12" s="304">
        <f t="shared" si="0"/>
        <v>0</v>
      </c>
      <c r="P12" s="297">
        <f t="shared" si="0"/>
        <v>0</v>
      </c>
      <c r="Q12" s="381">
        <f t="shared" si="1"/>
        <v>15</v>
      </c>
      <c r="R12" s="382">
        <f t="shared" si="1"/>
        <v>7</v>
      </c>
      <c r="S12" s="383">
        <f t="shared" si="1"/>
        <v>22</v>
      </c>
    </row>
    <row r="13" spans="1:19" s="384" customFormat="1" ht="24" customHeight="1">
      <c r="A13" s="338" t="s">
        <v>56</v>
      </c>
      <c r="B13" s="295">
        <f t="shared" si="0"/>
        <v>0</v>
      </c>
      <c r="C13" s="296">
        <f t="shared" si="0"/>
        <v>0</v>
      </c>
      <c r="D13" s="277">
        <f t="shared" si="0"/>
        <v>0</v>
      </c>
      <c r="E13" s="296">
        <f t="shared" si="0"/>
        <v>11</v>
      </c>
      <c r="F13" s="296">
        <f t="shared" si="0"/>
        <v>6</v>
      </c>
      <c r="G13" s="277">
        <f t="shared" si="0"/>
        <v>17</v>
      </c>
      <c r="H13" s="296">
        <f t="shared" si="0"/>
        <v>6</v>
      </c>
      <c r="I13" s="304">
        <f t="shared" si="0"/>
        <v>5</v>
      </c>
      <c r="J13" s="277">
        <f t="shared" si="0"/>
        <v>11</v>
      </c>
      <c r="K13" s="296">
        <f t="shared" si="0"/>
        <v>3</v>
      </c>
      <c r="L13" s="304">
        <f t="shared" si="0"/>
        <v>2</v>
      </c>
      <c r="M13" s="277">
        <f t="shared" si="0"/>
        <v>5</v>
      </c>
      <c r="N13" s="296">
        <f t="shared" si="0"/>
        <v>0</v>
      </c>
      <c r="O13" s="304">
        <f t="shared" si="0"/>
        <v>0</v>
      </c>
      <c r="P13" s="297">
        <f t="shared" si="0"/>
        <v>0</v>
      </c>
      <c r="Q13" s="381">
        <f t="shared" si="1"/>
        <v>20</v>
      </c>
      <c r="R13" s="382">
        <f t="shared" si="1"/>
        <v>13</v>
      </c>
      <c r="S13" s="383">
        <f t="shared" si="1"/>
        <v>33</v>
      </c>
    </row>
    <row r="14" spans="1:19" s="384" customFormat="1" ht="18" customHeight="1">
      <c r="A14" s="339" t="s">
        <v>76</v>
      </c>
      <c r="B14" s="295">
        <f t="shared" si="0"/>
        <v>15</v>
      </c>
      <c r="C14" s="296">
        <f t="shared" si="0"/>
        <v>7</v>
      </c>
      <c r="D14" s="277">
        <f t="shared" si="0"/>
        <v>22</v>
      </c>
      <c r="E14" s="296">
        <f t="shared" si="0"/>
        <v>14</v>
      </c>
      <c r="F14" s="296">
        <f t="shared" si="0"/>
        <v>24</v>
      </c>
      <c r="G14" s="277">
        <f t="shared" si="0"/>
        <v>38</v>
      </c>
      <c r="H14" s="296">
        <f t="shared" si="0"/>
        <v>2</v>
      </c>
      <c r="I14" s="304">
        <f t="shared" si="0"/>
        <v>6</v>
      </c>
      <c r="J14" s="277">
        <f t="shared" si="0"/>
        <v>8</v>
      </c>
      <c r="K14" s="296">
        <f t="shared" si="0"/>
        <v>13</v>
      </c>
      <c r="L14" s="304">
        <f t="shared" si="0"/>
        <v>8</v>
      </c>
      <c r="M14" s="277">
        <f t="shared" si="0"/>
        <v>21</v>
      </c>
      <c r="N14" s="296">
        <f t="shared" si="0"/>
        <v>0</v>
      </c>
      <c r="O14" s="304">
        <f t="shared" si="0"/>
        <v>2</v>
      </c>
      <c r="P14" s="297">
        <f t="shared" si="0"/>
        <v>2</v>
      </c>
      <c r="Q14" s="381">
        <f t="shared" si="1"/>
        <v>44</v>
      </c>
      <c r="R14" s="382">
        <f t="shared" si="1"/>
        <v>47</v>
      </c>
      <c r="S14" s="383">
        <f t="shared" si="1"/>
        <v>91</v>
      </c>
    </row>
    <row r="15" spans="1:19" s="384" customFormat="1" ht="20.25" customHeight="1">
      <c r="A15" s="340" t="s">
        <v>77</v>
      </c>
      <c r="B15" s="295">
        <f t="shared" si="0"/>
        <v>12</v>
      </c>
      <c r="C15" s="296">
        <f t="shared" si="0"/>
        <v>14</v>
      </c>
      <c r="D15" s="277">
        <f t="shared" si="0"/>
        <v>26</v>
      </c>
      <c r="E15" s="296">
        <f t="shared" si="0"/>
        <v>6</v>
      </c>
      <c r="F15" s="296">
        <f t="shared" si="0"/>
        <v>9</v>
      </c>
      <c r="G15" s="277">
        <f t="shared" si="0"/>
        <v>15</v>
      </c>
      <c r="H15" s="296">
        <f t="shared" si="0"/>
        <v>11</v>
      </c>
      <c r="I15" s="304">
        <f t="shared" si="0"/>
        <v>17</v>
      </c>
      <c r="J15" s="277">
        <f t="shared" si="0"/>
        <v>28</v>
      </c>
      <c r="K15" s="296">
        <f t="shared" si="0"/>
        <v>9</v>
      </c>
      <c r="L15" s="304">
        <f t="shared" si="0"/>
        <v>4</v>
      </c>
      <c r="M15" s="277">
        <f t="shared" si="0"/>
        <v>13</v>
      </c>
      <c r="N15" s="296">
        <f t="shared" si="0"/>
        <v>0</v>
      </c>
      <c r="O15" s="304">
        <f t="shared" si="0"/>
        <v>1</v>
      </c>
      <c r="P15" s="297">
        <f t="shared" si="0"/>
        <v>1</v>
      </c>
      <c r="Q15" s="381">
        <f t="shared" si="1"/>
        <v>38</v>
      </c>
      <c r="R15" s="382">
        <f t="shared" si="1"/>
        <v>45</v>
      </c>
      <c r="S15" s="383">
        <f t="shared" si="1"/>
        <v>83</v>
      </c>
    </row>
    <row r="16" spans="1:19" s="384" customFormat="1" ht="18" customHeight="1">
      <c r="A16" s="341" t="s">
        <v>87</v>
      </c>
      <c r="B16" s="295">
        <f t="shared" si="0"/>
        <v>0</v>
      </c>
      <c r="C16" s="296">
        <f t="shared" si="0"/>
        <v>0</v>
      </c>
      <c r="D16" s="277">
        <f t="shared" si="0"/>
        <v>0</v>
      </c>
      <c r="E16" s="296">
        <f t="shared" si="0"/>
        <v>4</v>
      </c>
      <c r="F16" s="296">
        <f t="shared" si="0"/>
        <v>6</v>
      </c>
      <c r="G16" s="277">
        <f t="shared" si="0"/>
        <v>10</v>
      </c>
      <c r="H16" s="296">
        <f t="shared" si="0"/>
        <v>5</v>
      </c>
      <c r="I16" s="304">
        <f t="shared" si="0"/>
        <v>1</v>
      </c>
      <c r="J16" s="277">
        <f t="shared" si="0"/>
        <v>6</v>
      </c>
      <c r="K16" s="296">
        <f t="shared" si="0"/>
        <v>2</v>
      </c>
      <c r="L16" s="304">
        <f t="shared" si="0"/>
        <v>1</v>
      </c>
      <c r="M16" s="277">
        <f t="shared" si="0"/>
        <v>3</v>
      </c>
      <c r="N16" s="296">
        <f t="shared" si="0"/>
        <v>1</v>
      </c>
      <c r="O16" s="304">
        <f t="shared" si="0"/>
        <v>0</v>
      </c>
      <c r="P16" s="297">
        <f t="shared" si="0"/>
        <v>1</v>
      </c>
      <c r="Q16" s="381">
        <f t="shared" si="1"/>
        <v>12</v>
      </c>
      <c r="R16" s="382">
        <f t="shared" si="1"/>
        <v>8</v>
      </c>
      <c r="S16" s="383">
        <f t="shared" si="1"/>
        <v>20</v>
      </c>
    </row>
    <row r="17" spans="1:19" s="384" customFormat="1" ht="18.75" customHeight="1">
      <c r="A17" s="327" t="s">
        <v>79</v>
      </c>
      <c r="B17" s="295">
        <f t="shared" si="0"/>
        <v>23</v>
      </c>
      <c r="C17" s="296">
        <f t="shared" si="0"/>
        <v>24</v>
      </c>
      <c r="D17" s="277">
        <f t="shared" si="0"/>
        <v>47</v>
      </c>
      <c r="E17" s="296">
        <f t="shared" si="0"/>
        <v>13</v>
      </c>
      <c r="F17" s="296">
        <f t="shared" si="0"/>
        <v>24</v>
      </c>
      <c r="G17" s="277">
        <f t="shared" si="0"/>
        <v>37</v>
      </c>
      <c r="H17" s="296">
        <f t="shared" si="0"/>
        <v>25</v>
      </c>
      <c r="I17" s="304">
        <f t="shared" si="0"/>
        <v>15</v>
      </c>
      <c r="J17" s="277">
        <f t="shared" si="0"/>
        <v>40</v>
      </c>
      <c r="K17" s="296">
        <f t="shared" si="0"/>
        <v>21</v>
      </c>
      <c r="L17" s="304">
        <f t="shared" si="0"/>
        <v>10</v>
      </c>
      <c r="M17" s="277">
        <f t="shared" si="0"/>
        <v>31</v>
      </c>
      <c r="N17" s="296">
        <f t="shared" si="0"/>
        <v>0</v>
      </c>
      <c r="O17" s="304">
        <f t="shared" si="0"/>
        <v>1</v>
      </c>
      <c r="P17" s="297">
        <f t="shared" si="0"/>
        <v>1</v>
      </c>
      <c r="Q17" s="381">
        <f t="shared" si="1"/>
        <v>82</v>
      </c>
      <c r="R17" s="382">
        <f t="shared" si="1"/>
        <v>74</v>
      </c>
      <c r="S17" s="383">
        <f t="shared" si="1"/>
        <v>156</v>
      </c>
    </row>
    <row r="18" spans="1:19" s="389" customFormat="1" ht="30" customHeight="1">
      <c r="A18" s="332" t="s">
        <v>12</v>
      </c>
      <c r="B18" s="2152">
        <f aca="true" t="shared" si="2" ref="B18:P18">SUM(B9:B17)</f>
        <v>119</v>
      </c>
      <c r="C18" s="2153">
        <f t="shared" si="2"/>
        <v>68</v>
      </c>
      <c r="D18" s="2154">
        <f t="shared" si="2"/>
        <v>187</v>
      </c>
      <c r="E18" s="2155">
        <f t="shared" si="2"/>
        <v>83</v>
      </c>
      <c r="F18" s="2155">
        <f t="shared" si="2"/>
        <v>87</v>
      </c>
      <c r="G18" s="2155">
        <f t="shared" si="2"/>
        <v>170</v>
      </c>
      <c r="H18" s="2155">
        <f t="shared" si="2"/>
        <v>97</v>
      </c>
      <c r="I18" s="2156">
        <f t="shared" si="2"/>
        <v>66</v>
      </c>
      <c r="J18" s="2157">
        <f t="shared" si="2"/>
        <v>163</v>
      </c>
      <c r="K18" s="2155">
        <f t="shared" si="2"/>
        <v>85</v>
      </c>
      <c r="L18" s="2156">
        <f t="shared" si="2"/>
        <v>62</v>
      </c>
      <c r="M18" s="2157">
        <f t="shared" si="2"/>
        <v>147</v>
      </c>
      <c r="N18" s="2155">
        <f t="shared" si="2"/>
        <v>3</v>
      </c>
      <c r="O18" s="2156">
        <f t="shared" si="2"/>
        <v>5</v>
      </c>
      <c r="P18" s="2158">
        <f t="shared" si="2"/>
        <v>8</v>
      </c>
      <c r="Q18" s="2159">
        <f t="shared" si="1"/>
        <v>387</v>
      </c>
      <c r="R18" s="2160">
        <f t="shared" si="1"/>
        <v>288</v>
      </c>
      <c r="S18" s="1455">
        <f t="shared" si="1"/>
        <v>675</v>
      </c>
    </row>
    <row r="19" spans="1:19" s="384" customFormat="1" ht="24" customHeight="1">
      <c r="A19" s="334" t="s">
        <v>23</v>
      </c>
      <c r="B19" s="1446"/>
      <c r="C19" s="1447"/>
      <c r="D19" s="1448"/>
      <c r="E19" s="1449"/>
      <c r="F19" s="1449"/>
      <c r="G19" s="1450"/>
      <c r="H19" s="1449"/>
      <c r="I19" s="1451"/>
      <c r="J19" s="1450"/>
      <c r="K19" s="1449"/>
      <c r="L19" s="1451"/>
      <c r="M19" s="1450"/>
      <c r="N19" s="1449"/>
      <c r="O19" s="1451"/>
      <c r="P19" s="1452"/>
      <c r="Q19" s="1453"/>
      <c r="R19" s="1454"/>
      <c r="S19" s="1455"/>
    </row>
    <row r="20" spans="1:19" s="384" customFormat="1" ht="21" customHeight="1">
      <c r="A20" s="335" t="s">
        <v>11</v>
      </c>
      <c r="B20" s="1456"/>
      <c r="C20" s="1457"/>
      <c r="D20" s="1458"/>
      <c r="E20" s="1449"/>
      <c r="F20" s="1449"/>
      <c r="G20" s="1450"/>
      <c r="H20" s="1449"/>
      <c r="I20" s="1451"/>
      <c r="J20" s="1450"/>
      <c r="K20" s="1449"/>
      <c r="L20" s="1451"/>
      <c r="M20" s="1450"/>
      <c r="N20" s="1449"/>
      <c r="O20" s="1451"/>
      <c r="P20" s="1452"/>
      <c r="Q20" s="1453"/>
      <c r="R20" s="1454"/>
      <c r="S20" s="1455"/>
    </row>
    <row r="21" spans="1:19" s="384" customFormat="1" ht="21" customHeight="1">
      <c r="A21" s="336" t="s">
        <v>72</v>
      </c>
      <c r="B21" s="395">
        <v>20</v>
      </c>
      <c r="C21" s="392">
        <v>2</v>
      </c>
      <c r="D21" s="396">
        <f>B21+C21</f>
        <v>22</v>
      </c>
      <c r="E21" s="390">
        <v>10</v>
      </c>
      <c r="F21" s="390">
        <v>5</v>
      </c>
      <c r="G21" s="391">
        <f aca="true" t="shared" si="3" ref="G21:G26">E21+F21</f>
        <v>15</v>
      </c>
      <c r="H21" s="390">
        <v>18</v>
      </c>
      <c r="I21" s="392">
        <v>8</v>
      </c>
      <c r="J21" s="391">
        <f>H21+I21</f>
        <v>26</v>
      </c>
      <c r="K21" s="390">
        <v>11</v>
      </c>
      <c r="L21" s="392">
        <v>2</v>
      </c>
      <c r="M21" s="391">
        <f>K21+L21</f>
        <v>13</v>
      </c>
      <c r="N21" s="390">
        <v>1</v>
      </c>
      <c r="O21" s="392">
        <v>0</v>
      </c>
      <c r="P21" s="393">
        <f>N21+O21</f>
        <v>1</v>
      </c>
      <c r="Q21" s="381">
        <f aca="true" t="shared" si="4" ref="Q21:S23">E21+H21+K21+N21+B21</f>
        <v>60</v>
      </c>
      <c r="R21" s="382">
        <f t="shared" si="4"/>
        <v>17</v>
      </c>
      <c r="S21" s="383">
        <f t="shared" si="4"/>
        <v>77</v>
      </c>
    </row>
    <row r="22" spans="1:19" s="384" customFormat="1" ht="20.25" customHeight="1">
      <c r="A22" s="336" t="s">
        <v>73</v>
      </c>
      <c r="B22" s="395">
        <v>19</v>
      </c>
      <c r="C22" s="390">
        <v>2</v>
      </c>
      <c r="D22" s="391">
        <f aca="true" t="shared" si="5" ref="D22:D30">B22+C22</f>
        <v>21</v>
      </c>
      <c r="E22" s="390">
        <v>10</v>
      </c>
      <c r="F22" s="390">
        <v>0</v>
      </c>
      <c r="G22" s="391">
        <f t="shared" si="3"/>
        <v>10</v>
      </c>
      <c r="H22" s="390">
        <v>18</v>
      </c>
      <c r="I22" s="392">
        <v>4</v>
      </c>
      <c r="J22" s="391">
        <f>H22+I22</f>
        <v>22</v>
      </c>
      <c r="K22" s="390">
        <v>18</v>
      </c>
      <c r="L22" s="392">
        <v>14</v>
      </c>
      <c r="M22" s="391">
        <f>K22+L22</f>
        <v>32</v>
      </c>
      <c r="N22" s="390">
        <v>1</v>
      </c>
      <c r="O22" s="392">
        <v>0</v>
      </c>
      <c r="P22" s="393">
        <f>N22+O22</f>
        <v>1</v>
      </c>
      <c r="Q22" s="381">
        <f t="shared" si="4"/>
        <v>66</v>
      </c>
      <c r="R22" s="382">
        <f t="shared" si="4"/>
        <v>20</v>
      </c>
      <c r="S22" s="383">
        <f t="shared" si="4"/>
        <v>86</v>
      </c>
    </row>
    <row r="23" spans="1:19" s="384" customFormat="1" ht="15.75" customHeight="1">
      <c r="A23" s="337" t="s">
        <v>74</v>
      </c>
      <c r="B23" s="395">
        <v>20</v>
      </c>
      <c r="C23" s="390">
        <v>11</v>
      </c>
      <c r="D23" s="391">
        <f t="shared" si="5"/>
        <v>31</v>
      </c>
      <c r="E23" s="390">
        <v>10</v>
      </c>
      <c r="F23" s="390">
        <v>10</v>
      </c>
      <c r="G23" s="391">
        <f t="shared" si="3"/>
        <v>20</v>
      </c>
      <c r="H23" s="390">
        <v>10</v>
      </c>
      <c r="I23" s="392">
        <v>7</v>
      </c>
      <c r="J23" s="391">
        <f>H23+I23</f>
        <v>17</v>
      </c>
      <c r="K23" s="390">
        <v>6</v>
      </c>
      <c r="L23" s="392">
        <v>20</v>
      </c>
      <c r="M23" s="391">
        <f>K23+L23</f>
        <v>26</v>
      </c>
      <c r="N23" s="390">
        <v>0</v>
      </c>
      <c r="O23" s="392">
        <v>1</v>
      </c>
      <c r="P23" s="393">
        <f>N23+O23</f>
        <v>1</v>
      </c>
      <c r="Q23" s="381">
        <f t="shared" si="4"/>
        <v>46</v>
      </c>
      <c r="R23" s="382">
        <f t="shared" si="4"/>
        <v>49</v>
      </c>
      <c r="S23" s="383">
        <f t="shared" si="4"/>
        <v>95</v>
      </c>
    </row>
    <row r="24" spans="1:19" s="384" customFormat="1" ht="15" customHeight="1">
      <c r="A24" s="337" t="s">
        <v>75</v>
      </c>
      <c r="B24" s="395">
        <v>10</v>
      </c>
      <c r="C24" s="390">
        <v>6</v>
      </c>
      <c r="D24" s="391">
        <f t="shared" si="5"/>
        <v>16</v>
      </c>
      <c r="E24" s="390">
        <v>5</v>
      </c>
      <c r="F24" s="390">
        <v>0</v>
      </c>
      <c r="G24" s="391">
        <f t="shared" si="3"/>
        <v>5</v>
      </c>
      <c r="H24" s="390">
        <f>J24-I24</f>
        <v>0</v>
      </c>
      <c r="I24" s="392">
        <v>0</v>
      </c>
      <c r="J24" s="391">
        <v>0</v>
      </c>
      <c r="K24" s="390">
        <f>M24-L24</f>
        <v>0</v>
      </c>
      <c r="L24" s="392">
        <v>0</v>
      </c>
      <c r="M24" s="391">
        <v>0</v>
      </c>
      <c r="N24" s="390">
        <f>P24-O24</f>
        <v>0</v>
      </c>
      <c r="O24" s="392">
        <v>0</v>
      </c>
      <c r="P24" s="393">
        <v>0</v>
      </c>
      <c r="Q24" s="381">
        <f>E24+H24+K24+N24+B24</f>
        <v>15</v>
      </c>
      <c r="R24" s="382">
        <f>F24+I24+L24+O24</f>
        <v>0</v>
      </c>
      <c r="S24" s="383">
        <f>G24+J24+M24+P24+D24</f>
        <v>21</v>
      </c>
    </row>
    <row r="25" spans="1:19" s="384" customFormat="1" ht="16.5" customHeight="1">
      <c r="A25" s="338" t="s">
        <v>56</v>
      </c>
      <c r="B25" s="395">
        <v>0</v>
      </c>
      <c r="C25" s="390">
        <v>0</v>
      </c>
      <c r="D25" s="391">
        <f t="shared" si="5"/>
        <v>0</v>
      </c>
      <c r="E25" s="390">
        <v>11</v>
      </c>
      <c r="F25" s="390">
        <v>6</v>
      </c>
      <c r="G25" s="391">
        <f t="shared" si="3"/>
        <v>17</v>
      </c>
      <c r="H25" s="390">
        <v>6</v>
      </c>
      <c r="I25" s="392">
        <v>5</v>
      </c>
      <c r="J25" s="391">
        <f>H25+I25</f>
        <v>11</v>
      </c>
      <c r="K25" s="390">
        <v>3</v>
      </c>
      <c r="L25" s="392">
        <v>1</v>
      </c>
      <c r="M25" s="391">
        <f>K25+L25</f>
        <v>4</v>
      </c>
      <c r="N25" s="390">
        <v>0</v>
      </c>
      <c r="O25" s="392">
        <v>0</v>
      </c>
      <c r="P25" s="393">
        <v>0</v>
      </c>
      <c r="Q25" s="381">
        <f>E25+H25+K25+N25+B25</f>
        <v>20</v>
      </c>
      <c r="R25" s="382">
        <f>F25+I25+L25+O25+C25</f>
        <v>12</v>
      </c>
      <c r="S25" s="383">
        <f>G25+J25+M25+P25+D25</f>
        <v>32</v>
      </c>
    </row>
    <row r="26" spans="1:19" s="384" customFormat="1" ht="21" customHeight="1">
      <c r="A26" s="339" t="s">
        <v>76</v>
      </c>
      <c r="B26" s="395">
        <v>15</v>
      </c>
      <c r="C26" s="390">
        <v>7</v>
      </c>
      <c r="D26" s="391">
        <f t="shared" si="5"/>
        <v>22</v>
      </c>
      <c r="E26" s="390">
        <v>14</v>
      </c>
      <c r="F26" s="390">
        <v>24</v>
      </c>
      <c r="G26" s="391">
        <f t="shared" si="3"/>
        <v>38</v>
      </c>
      <c r="H26" s="390">
        <v>2</v>
      </c>
      <c r="I26" s="392">
        <v>6</v>
      </c>
      <c r="J26" s="391">
        <f>H26+I26</f>
        <v>8</v>
      </c>
      <c r="K26" s="390">
        <v>6</v>
      </c>
      <c r="L26" s="392">
        <v>5</v>
      </c>
      <c r="M26" s="391">
        <f>K26+L26</f>
        <v>11</v>
      </c>
      <c r="N26" s="390">
        <v>0</v>
      </c>
      <c r="O26" s="392">
        <v>2</v>
      </c>
      <c r="P26" s="393">
        <f>N26+O26</f>
        <v>2</v>
      </c>
      <c r="Q26" s="381">
        <f>E26+H26+K26+N26+B26</f>
        <v>37</v>
      </c>
      <c r="R26" s="382">
        <f>F26+I26+L26+O26+C26</f>
        <v>44</v>
      </c>
      <c r="S26" s="383">
        <f>G26+J26+M26+P26+D26</f>
        <v>81</v>
      </c>
    </row>
    <row r="27" spans="1:19" s="384" customFormat="1" ht="21" customHeight="1">
      <c r="A27" s="340" t="s">
        <v>77</v>
      </c>
      <c r="B27" s="395">
        <v>12</v>
      </c>
      <c r="C27" s="390">
        <v>13</v>
      </c>
      <c r="D27" s="391">
        <f t="shared" si="5"/>
        <v>25</v>
      </c>
      <c r="E27" s="390">
        <v>6</v>
      </c>
      <c r="F27" s="390">
        <v>8</v>
      </c>
      <c r="G27" s="391">
        <f>E27+F27</f>
        <v>14</v>
      </c>
      <c r="H27" s="390">
        <v>11</v>
      </c>
      <c r="I27" s="392">
        <v>17</v>
      </c>
      <c r="J27" s="391">
        <f>H27+I27</f>
        <v>28</v>
      </c>
      <c r="K27" s="390">
        <v>9</v>
      </c>
      <c r="L27" s="392">
        <v>4</v>
      </c>
      <c r="M27" s="391">
        <f>K27+L27</f>
        <v>13</v>
      </c>
      <c r="N27" s="390">
        <v>0</v>
      </c>
      <c r="O27" s="392">
        <v>1</v>
      </c>
      <c r="P27" s="393">
        <f>O27+N27</f>
        <v>1</v>
      </c>
      <c r="Q27" s="381">
        <f aca="true" t="shared" si="6" ref="Q27:S28">E27+H27+K27+N27+B27</f>
        <v>38</v>
      </c>
      <c r="R27" s="382">
        <f t="shared" si="6"/>
        <v>43</v>
      </c>
      <c r="S27" s="383">
        <f t="shared" si="6"/>
        <v>81</v>
      </c>
    </row>
    <row r="28" spans="1:19" s="384" customFormat="1" ht="24" customHeight="1">
      <c r="A28" s="341" t="s">
        <v>87</v>
      </c>
      <c r="B28" s="395">
        <v>0</v>
      </c>
      <c r="C28" s="390">
        <v>0</v>
      </c>
      <c r="D28" s="391">
        <f t="shared" si="5"/>
        <v>0</v>
      </c>
      <c r="E28" s="390">
        <v>4</v>
      </c>
      <c r="F28" s="390">
        <v>6</v>
      </c>
      <c r="G28" s="391">
        <f>E28+F28</f>
        <v>10</v>
      </c>
      <c r="H28" s="390">
        <v>5</v>
      </c>
      <c r="I28" s="392">
        <v>1</v>
      </c>
      <c r="J28" s="391">
        <f>H28+I28</f>
        <v>6</v>
      </c>
      <c r="K28" s="390">
        <v>2</v>
      </c>
      <c r="L28" s="392">
        <v>1</v>
      </c>
      <c r="M28" s="391">
        <f>K28+L28</f>
        <v>3</v>
      </c>
      <c r="N28" s="390">
        <v>1</v>
      </c>
      <c r="O28" s="392">
        <v>0</v>
      </c>
      <c r="P28" s="393">
        <f>O28+N28</f>
        <v>1</v>
      </c>
      <c r="Q28" s="381">
        <f t="shared" si="6"/>
        <v>12</v>
      </c>
      <c r="R28" s="382">
        <f t="shared" si="6"/>
        <v>8</v>
      </c>
      <c r="S28" s="383">
        <f t="shared" si="6"/>
        <v>20</v>
      </c>
    </row>
    <row r="29" spans="1:19" s="384" customFormat="1" ht="23.25" customHeight="1">
      <c r="A29" s="327" t="s">
        <v>79</v>
      </c>
      <c r="B29" s="395">
        <v>23</v>
      </c>
      <c r="C29" s="390">
        <v>23</v>
      </c>
      <c r="D29" s="391">
        <f t="shared" si="5"/>
        <v>46</v>
      </c>
      <c r="E29" s="390">
        <v>13</v>
      </c>
      <c r="F29" s="390">
        <v>24</v>
      </c>
      <c r="G29" s="391">
        <f>E29+F29</f>
        <v>37</v>
      </c>
      <c r="H29" s="390">
        <v>25</v>
      </c>
      <c r="I29" s="392">
        <v>15</v>
      </c>
      <c r="J29" s="391">
        <f>H29+I29</f>
        <v>40</v>
      </c>
      <c r="K29" s="390">
        <v>21</v>
      </c>
      <c r="L29" s="392">
        <v>10</v>
      </c>
      <c r="M29" s="391">
        <f>K29+L29</f>
        <v>31</v>
      </c>
      <c r="N29" s="390">
        <v>0</v>
      </c>
      <c r="O29" s="392">
        <v>1</v>
      </c>
      <c r="P29" s="393">
        <f>O29+N29</f>
        <v>1</v>
      </c>
      <c r="Q29" s="381">
        <f>E29+H29+K29+N29</f>
        <v>59</v>
      </c>
      <c r="R29" s="382">
        <f>F29+I29+L29+O29</f>
        <v>50</v>
      </c>
      <c r="S29" s="383">
        <f>G29+J29+M29+P29</f>
        <v>109</v>
      </c>
    </row>
    <row r="30" spans="1:19" s="389" customFormat="1" ht="21" customHeight="1">
      <c r="A30" s="335" t="s">
        <v>8</v>
      </c>
      <c r="B30" s="2161">
        <f>SUM(B20:B29)</f>
        <v>119</v>
      </c>
      <c r="C30" s="2162">
        <f>SUM(C20:C29)</f>
        <v>64</v>
      </c>
      <c r="D30" s="2163">
        <f t="shared" si="5"/>
        <v>183</v>
      </c>
      <c r="E30" s="2164">
        <f aca="true" t="shared" si="7" ref="E30:P30">SUM(E21:E29)</f>
        <v>83</v>
      </c>
      <c r="F30" s="2164">
        <f t="shared" si="7"/>
        <v>83</v>
      </c>
      <c r="G30" s="2163">
        <f t="shared" si="7"/>
        <v>166</v>
      </c>
      <c r="H30" s="2164">
        <f t="shared" si="7"/>
        <v>95</v>
      </c>
      <c r="I30" s="2154">
        <f t="shared" si="7"/>
        <v>63</v>
      </c>
      <c r="J30" s="2163">
        <f t="shared" si="7"/>
        <v>158</v>
      </c>
      <c r="K30" s="2164">
        <f t="shared" si="7"/>
        <v>76</v>
      </c>
      <c r="L30" s="2154">
        <f t="shared" si="7"/>
        <v>57</v>
      </c>
      <c r="M30" s="2163">
        <f t="shared" si="7"/>
        <v>133</v>
      </c>
      <c r="N30" s="2164">
        <f t="shared" si="7"/>
        <v>3</v>
      </c>
      <c r="O30" s="2154">
        <f t="shared" si="7"/>
        <v>5</v>
      </c>
      <c r="P30" s="2165">
        <f t="shared" si="7"/>
        <v>8</v>
      </c>
      <c r="Q30" s="2166">
        <f>E30+H30+K30+N30+B30</f>
        <v>376</v>
      </c>
      <c r="R30" s="2167">
        <f>F30+I30+L30+O30+C30</f>
        <v>272</v>
      </c>
      <c r="S30" s="1455">
        <f>G30+J30+M30+P30+D30</f>
        <v>648</v>
      </c>
    </row>
    <row r="31" spans="1:19" s="384" customFormat="1" ht="11.25" customHeight="1">
      <c r="A31" s="308" t="s">
        <v>64</v>
      </c>
      <c r="B31" s="1456"/>
      <c r="C31" s="1459"/>
      <c r="D31" s="1460"/>
      <c r="E31" s="1449"/>
      <c r="F31" s="1449"/>
      <c r="G31" s="1450"/>
      <c r="H31" s="1449"/>
      <c r="I31" s="1451"/>
      <c r="J31" s="1450"/>
      <c r="K31" s="1449"/>
      <c r="L31" s="1451"/>
      <c r="M31" s="1450"/>
      <c r="N31" s="1449"/>
      <c r="O31" s="1451"/>
      <c r="P31" s="1452"/>
      <c r="Q31" s="1461"/>
      <c r="R31" s="1462"/>
      <c r="S31" s="1455"/>
    </row>
    <row r="32" spans="1:19" s="384" customFormat="1" ht="13.5" customHeight="1">
      <c r="A32" s="336" t="s">
        <v>72</v>
      </c>
      <c r="B32" s="395">
        <v>0</v>
      </c>
      <c r="C32" s="390">
        <v>1</v>
      </c>
      <c r="D32" s="391">
        <f>B32+C32</f>
        <v>1</v>
      </c>
      <c r="E32" s="390">
        <v>0</v>
      </c>
      <c r="F32" s="390">
        <v>1</v>
      </c>
      <c r="G32" s="396">
        <f>E32+F32</f>
        <v>1</v>
      </c>
      <c r="H32" s="390">
        <v>0</v>
      </c>
      <c r="I32" s="392">
        <v>1</v>
      </c>
      <c r="J32" s="391">
        <f>H32+I32</f>
        <v>1</v>
      </c>
      <c r="K32" s="390">
        <v>1</v>
      </c>
      <c r="L32" s="392">
        <v>0</v>
      </c>
      <c r="M32" s="391">
        <f>K32+L32</f>
        <v>1</v>
      </c>
      <c r="N32" s="390">
        <v>0</v>
      </c>
      <c r="O32" s="392">
        <v>0</v>
      </c>
      <c r="P32" s="393">
        <f>N32+O32</f>
        <v>0</v>
      </c>
      <c r="Q32" s="381">
        <f>E32+H32+K32+N32+B32</f>
        <v>1</v>
      </c>
      <c r="R32" s="381">
        <f>F32+I32+L32+O32+C32</f>
        <v>3</v>
      </c>
      <c r="S32" s="383">
        <f>G32+J32+M32+P32+D32</f>
        <v>4</v>
      </c>
    </row>
    <row r="33" spans="1:19" s="384" customFormat="1" ht="19.5" customHeight="1">
      <c r="A33" s="336" t="s">
        <v>73</v>
      </c>
      <c r="B33" s="395">
        <v>0</v>
      </c>
      <c r="C33" s="390">
        <v>0</v>
      </c>
      <c r="D33" s="391">
        <f aca="true" t="shared" si="8" ref="D33:D40">B33+C33</f>
        <v>0</v>
      </c>
      <c r="E33" s="390">
        <v>0</v>
      </c>
      <c r="F33" s="390">
        <v>1</v>
      </c>
      <c r="G33" s="396">
        <f>+E33+F33</f>
        <v>1</v>
      </c>
      <c r="H33" s="390">
        <v>2</v>
      </c>
      <c r="I33" s="392">
        <v>0</v>
      </c>
      <c r="J33" s="391">
        <f>H33+I33</f>
        <v>2</v>
      </c>
      <c r="K33" s="390">
        <v>0</v>
      </c>
      <c r="L33" s="392">
        <v>0</v>
      </c>
      <c r="M33" s="391">
        <f>K33+L33</f>
        <v>0</v>
      </c>
      <c r="N33" s="390">
        <v>0</v>
      </c>
      <c r="O33" s="392">
        <v>0</v>
      </c>
      <c r="P33" s="393">
        <f>O33+N33</f>
        <v>0</v>
      </c>
      <c r="Q33" s="381">
        <f aca="true" t="shared" si="9" ref="Q33:S40">E33+H33+K33+N33+B33</f>
        <v>2</v>
      </c>
      <c r="R33" s="381">
        <f t="shared" si="9"/>
        <v>1</v>
      </c>
      <c r="S33" s="383">
        <f t="shared" si="9"/>
        <v>3</v>
      </c>
    </row>
    <row r="34" spans="1:19" s="384" customFormat="1" ht="18.75" customHeight="1">
      <c r="A34" s="337" t="s">
        <v>74</v>
      </c>
      <c r="B34" s="395">
        <v>0</v>
      </c>
      <c r="C34" s="390">
        <v>1</v>
      </c>
      <c r="D34" s="391">
        <f t="shared" si="8"/>
        <v>1</v>
      </c>
      <c r="E34" s="390">
        <v>0</v>
      </c>
      <c r="F34" s="390">
        <v>0</v>
      </c>
      <c r="G34" s="396">
        <f>+E34+F34</f>
        <v>0</v>
      </c>
      <c r="H34" s="390">
        <v>0</v>
      </c>
      <c r="I34" s="392">
        <v>2</v>
      </c>
      <c r="J34" s="391">
        <v>2</v>
      </c>
      <c r="K34" s="390">
        <v>1</v>
      </c>
      <c r="L34" s="392">
        <v>1</v>
      </c>
      <c r="M34" s="391">
        <f>K34+L34</f>
        <v>2</v>
      </c>
      <c r="N34" s="390">
        <v>0</v>
      </c>
      <c r="O34" s="392">
        <v>0</v>
      </c>
      <c r="P34" s="393">
        <f>N34+O34</f>
        <v>0</v>
      </c>
      <c r="Q34" s="381">
        <f t="shared" si="9"/>
        <v>1</v>
      </c>
      <c r="R34" s="381">
        <f t="shared" si="9"/>
        <v>4</v>
      </c>
      <c r="S34" s="383">
        <f t="shared" si="9"/>
        <v>5</v>
      </c>
    </row>
    <row r="35" spans="1:19" s="384" customFormat="1" ht="16.5" customHeight="1">
      <c r="A35" s="337" t="s">
        <v>75</v>
      </c>
      <c r="B35" s="395">
        <f>B46+B60</f>
        <v>0</v>
      </c>
      <c r="C35" s="390">
        <v>0</v>
      </c>
      <c r="D35" s="391">
        <v>0</v>
      </c>
      <c r="E35" s="390">
        <f>G35-F35</f>
        <v>0</v>
      </c>
      <c r="F35" s="390">
        <v>1</v>
      </c>
      <c r="G35" s="396">
        <v>1</v>
      </c>
      <c r="H35" s="390">
        <f aca="true" t="shared" si="10" ref="H35:H40">J35-I35</f>
        <v>0</v>
      </c>
      <c r="I35" s="392"/>
      <c r="J35" s="396"/>
      <c r="K35" s="390">
        <f aca="true" t="shared" si="11" ref="K35:K40">M35-L35</f>
        <v>0</v>
      </c>
      <c r="L35" s="392"/>
      <c r="M35" s="391"/>
      <c r="N35" s="390">
        <f aca="true" t="shared" si="12" ref="N35:N40">P35-O35</f>
        <v>0</v>
      </c>
      <c r="O35" s="392"/>
      <c r="P35" s="393"/>
      <c r="Q35" s="381">
        <f t="shared" si="9"/>
        <v>0</v>
      </c>
      <c r="R35" s="381">
        <f t="shared" si="9"/>
        <v>1</v>
      </c>
      <c r="S35" s="383">
        <f t="shared" si="9"/>
        <v>1</v>
      </c>
    </row>
    <row r="36" spans="1:19" s="384" customFormat="1" ht="18" customHeight="1">
      <c r="A36" s="338" t="s">
        <v>56</v>
      </c>
      <c r="B36" s="395">
        <v>0</v>
      </c>
      <c r="C36" s="390">
        <v>0</v>
      </c>
      <c r="D36" s="391">
        <f t="shared" si="8"/>
        <v>0</v>
      </c>
      <c r="E36" s="390">
        <f>G36-F36</f>
        <v>0</v>
      </c>
      <c r="F36" s="390">
        <v>0</v>
      </c>
      <c r="G36" s="396">
        <v>0</v>
      </c>
      <c r="H36" s="390">
        <f t="shared" si="10"/>
        <v>0</v>
      </c>
      <c r="I36" s="392">
        <v>0</v>
      </c>
      <c r="J36" s="396">
        <v>0</v>
      </c>
      <c r="K36" s="390">
        <v>0</v>
      </c>
      <c r="L36" s="392">
        <v>1</v>
      </c>
      <c r="M36" s="391">
        <f>K36+L36</f>
        <v>1</v>
      </c>
      <c r="N36" s="390">
        <v>0</v>
      </c>
      <c r="O36" s="392">
        <v>0</v>
      </c>
      <c r="P36" s="393">
        <v>0</v>
      </c>
      <c r="Q36" s="381">
        <f t="shared" si="9"/>
        <v>0</v>
      </c>
      <c r="R36" s="381">
        <f t="shared" si="9"/>
        <v>1</v>
      </c>
      <c r="S36" s="383">
        <f t="shared" si="9"/>
        <v>1</v>
      </c>
    </row>
    <row r="37" spans="1:19" s="384" customFormat="1" ht="18" customHeight="1">
      <c r="A37" s="339" t="s">
        <v>76</v>
      </c>
      <c r="B37" s="395">
        <v>0</v>
      </c>
      <c r="C37" s="390">
        <v>0</v>
      </c>
      <c r="D37" s="391">
        <f t="shared" si="8"/>
        <v>0</v>
      </c>
      <c r="E37" s="390">
        <v>0</v>
      </c>
      <c r="F37" s="390">
        <v>0</v>
      </c>
      <c r="G37" s="396">
        <f>+E37+F37</f>
        <v>0</v>
      </c>
      <c r="H37" s="390">
        <v>0</v>
      </c>
      <c r="I37" s="392"/>
      <c r="J37" s="391">
        <f>H37+I37</f>
        <v>0</v>
      </c>
      <c r="K37" s="390">
        <v>7</v>
      </c>
      <c r="L37" s="392">
        <v>3</v>
      </c>
      <c r="M37" s="391">
        <f>K37+L37</f>
        <v>10</v>
      </c>
      <c r="N37" s="390">
        <v>0</v>
      </c>
      <c r="O37" s="392">
        <v>0</v>
      </c>
      <c r="P37" s="393">
        <f>N37+O37</f>
        <v>0</v>
      </c>
      <c r="Q37" s="381">
        <f t="shared" si="9"/>
        <v>7</v>
      </c>
      <c r="R37" s="381">
        <f t="shared" si="9"/>
        <v>3</v>
      </c>
      <c r="S37" s="383">
        <f t="shared" si="9"/>
        <v>10</v>
      </c>
    </row>
    <row r="38" spans="1:29" s="384" customFormat="1" ht="15.75" customHeight="1">
      <c r="A38" s="340" t="s">
        <v>77</v>
      </c>
      <c r="B38" s="395">
        <v>0</v>
      </c>
      <c r="C38" s="390">
        <v>1</v>
      </c>
      <c r="D38" s="391">
        <f t="shared" si="8"/>
        <v>1</v>
      </c>
      <c r="E38" s="390">
        <v>0</v>
      </c>
      <c r="F38" s="390">
        <v>1</v>
      </c>
      <c r="G38" s="396">
        <f>+E38+F38</f>
        <v>1</v>
      </c>
      <c r="H38" s="390">
        <v>0</v>
      </c>
      <c r="I38" s="392">
        <v>0</v>
      </c>
      <c r="J38" s="391">
        <v>0</v>
      </c>
      <c r="K38" s="390">
        <v>0</v>
      </c>
      <c r="L38" s="392">
        <v>0</v>
      </c>
      <c r="M38" s="396">
        <f>K38+L38</f>
        <v>0</v>
      </c>
      <c r="N38" s="390">
        <v>0</v>
      </c>
      <c r="O38" s="392">
        <v>0</v>
      </c>
      <c r="P38" s="393">
        <v>0</v>
      </c>
      <c r="Q38" s="381">
        <f t="shared" si="9"/>
        <v>0</v>
      </c>
      <c r="R38" s="381">
        <f t="shared" si="9"/>
        <v>2</v>
      </c>
      <c r="S38" s="383">
        <f t="shared" si="9"/>
        <v>2</v>
      </c>
      <c r="X38" s="384">
        <v>16</v>
      </c>
      <c r="Y38" s="384">
        <v>13</v>
      </c>
      <c r="Z38" s="384">
        <v>65</v>
      </c>
      <c r="AA38" s="384">
        <v>57</v>
      </c>
      <c r="AB38" s="384">
        <v>75</v>
      </c>
      <c r="AC38" s="384">
        <v>68</v>
      </c>
    </row>
    <row r="39" spans="1:29" s="384" customFormat="1" ht="19.5" customHeight="1">
      <c r="A39" s="341" t="s">
        <v>87</v>
      </c>
      <c r="B39" s="2168">
        <v>0</v>
      </c>
      <c r="C39" s="1449">
        <v>0</v>
      </c>
      <c r="D39" s="1450">
        <f t="shared" si="8"/>
        <v>0</v>
      </c>
      <c r="E39" s="1449">
        <v>0</v>
      </c>
      <c r="F39" s="1449">
        <v>0</v>
      </c>
      <c r="G39" s="2169">
        <f>E39+F39</f>
        <v>0</v>
      </c>
      <c r="H39" s="1449">
        <f t="shared" si="10"/>
        <v>0</v>
      </c>
      <c r="I39" s="1451"/>
      <c r="J39" s="2169"/>
      <c r="K39" s="1449">
        <f t="shared" si="11"/>
        <v>0</v>
      </c>
      <c r="L39" s="1451"/>
      <c r="M39" s="2169"/>
      <c r="N39" s="1449">
        <f t="shared" si="12"/>
        <v>0</v>
      </c>
      <c r="O39" s="1451"/>
      <c r="P39" s="1452"/>
      <c r="Q39" s="1461">
        <f t="shared" si="9"/>
        <v>0</v>
      </c>
      <c r="R39" s="1461">
        <f t="shared" si="9"/>
        <v>0</v>
      </c>
      <c r="S39" s="1455">
        <f t="shared" si="9"/>
        <v>0</v>
      </c>
      <c r="X39" s="384">
        <v>18</v>
      </c>
      <c r="Y39" s="399">
        <v>17</v>
      </c>
      <c r="Z39" s="399">
        <v>31</v>
      </c>
      <c r="AA39" s="399">
        <v>27</v>
      </c>
      <c r="AB39" s="399">
        <v>29</v>
      </c>
      <c r="AC39" s="399">
        <v>26</v>
      </c>
    </row>
    <row r="40" spans="1:29" s="384" customFormat="1" ht="18.75" customHeight="1">
      <c r="A40" s="327" t="s">
        <v>79</v>
      </c>
      <c r="B40" s="395">
        <v>0</v>
      </c>
      <c r="C40" s="390">
        <v>1</v>
      </c>
      <c r="D40" s="391">
        <f t="shared" si="8"/>
        <v>1</v>
      </c>
      <c r="E40" s="390">
        <v>0</v>
      </c>
      <c r="F40" s="390">
        <v>0</v>
      </c>
      <c r="G40" s="396">
        <f>E40+F40</f>
        <v>0</v>
      </c>
      <c r="H40" s="390">
        <f t="shared" si="10"/>
        <v>0</v>
      </c>
      <c r="I40" s="392"/>
      <c r="J40" s="396"/>
      <c r="K40" s="390">
        <f t="shared" si="11"/>
        <v>0</v>
      </c>
      <c r="L40" s="392"/>
      <c r="M40" s="396"/>
      <c r="N40" s="390">
        <f t="shared" si="12"/>
        <v>0</v>
      </c>
      <c r="O40" s="392"/>
      <c r="P40" s="393"/>
      <c r="Q40" s="381">
        <f t="shared" si="9"/>
        <v>0</v>
      </c>
      <c r="R40" s="381">
        <f t="shared" si="9"/>
        <v>1</v>
      </c>
      <c r="S40" s="383">
        <f t="shared" si="9"/>
        <v>1</v>
      </c>
      <c r="X40" s="384">
        <v>19</v>
      </c>
      <c r="Y40" s="399">
        <v>16</v>
      </c>
      <c r="Z40" s="399">
        <v>32</v>
      </c>
      <c r="AA40" s="399">
        <v>30</v>
      </c>
      <c r="AB40" s="399">
        <v>32</v>
      </c>
      <c r="AC40" s="399">
        <v>30</v>
      </c>
    </row>
    <row r="41" spans="1:19" s="384" customFormat="1" ht="20.25" customHeight="1" thickBot="1">
      <c r="A41" s="311" t="s">
        <v>65</v>
      </c>
      <c r="B41" s="2170">
        <f aca="true" t="shared" si="13" ref="B41:S41">SUM(B32:B40)</f>
        <v>0</v>
      </c>
      <c r="C41" s="2171">
        <f t="shared" si="13"/>
        <v>4</v>
      </c>
      <c r="D41" s="2172">
        <f t="shared" si="13"/>
        <v>4</v>
      </c>
      <c r="E41" s="2171">
        <f t="shared" si="13"/>
        <v>0</v>
      </c>
      <c r="F41" s="2171">
        <f t="shared" si="13"/>
        <v>4</v>
      </c>
      <c r="G41" s="2173">
        <f t="shared" si="13"/>
        <v>4</v>
      </c>
      <c r="H41" s="2174">
        <f t="shared" si="13"/>
        <v>2</v>
      </c>
      <c r="I41" s="2175">
        <f t="shared" si="13"/>
        <v>3</v>
      </c>
      <c r="J41" s="2173">
        <f t="shared" si="13"/>
        <v>5</v>
      </c>
      <c r="K41" s="2174">
        <f t="shared" si="13"/>
        <v>9</v>
      </c>
      <c r="L41" s="2175">
        <f t="shared" si="13"/>
        <v>5</v>
      </c>
      <c r="M41" s="2176">
        <f t="shared" si="13"/>
        <v>14</v>
      </c>
      <c r="N41" s="2171">
        <f t="shared" si="13"/>
        <v>0</v>
      </c>
      <c r="O41" s="2175">
        <f t="shared" si="13"/>
        <v>0</v>
      </c>
      <c r="P41" s="2177">
        <f t="shared" si="13"/>
        <v>0</v>
      </c>
      <c r="Q41" s="2171">
        <f t="shared" si="13"/>
        <v>11</v>
      </c>
      <c r="R41" s="2175">
        <f t="shared" si="13"/>
        <v>16</v>
      </c>
      <c r="S41" s="2178">
        <f t="shared" si="13"/>
        <v>27</v>
      </c>
    </row>
    <row r="42" spans="1:19" s="384" customFormat="1" ht="18" customHeight="1">
      <c r="A42" s="358" t="s">
        <v>66</v>
      </c>
      <c r="B42" s="2179">
        <f>B30</f>
        <v>119</v>
      </c>
      <c r="C42" s="2179">
        <f>C30</f>
        <v>64</v>
      </c>
      <c r="D42" s="2179">
        <f>D30</f>
        <v>183</v>
      </c>
      <c r="E42" s="2179">
        <f>E30</f>
        <v>83</v>
      </c>
      <c r="F42" s="2179">
        <f aca="true" t="shared" si="14" ref="F42:P42">F30</f>
        <v>83</v>
      </c>
      <c r="G42" s="2180">
        <f t="shared" si="14"/>
        <v>166</v>
      </c>
      <c r="H42" s="2179">
        <f t="shared" si="14"/>
        <v>95</v>
      </c>
      <c r="I42" s="2181">
        <f t="shared" si="14"/>
        <v>63</v>
      </c>
      <c r="J42" s="2180">
        <f t="shared" si="14"/>
        <v>158</v>
      </c>
      <c r="K42" s="2179">
        <f t="shared" si="14"/>
        <v>76</v>
      </c>
      <c r="L42" s="2181">
        <f t="shared" si="14"/>
        <v>57</v>
      </c>
      <c r="M42" s="2180">
        <f t="shared" si="14"/>
        <v>133</v>
      </c>
      <c r="N42" s="2179">
        <f t="shared" si="14"/>
        <v>3</v>
      </c>
      <c r="O42" s="2181">
        <f t="shared" si="14"/>
        <v>5</v>
      </c>
      <c r="P42" s="2182">
        <f t="shared" si="14"/>
        <v>8</v>
      </c>
      <c r="Q42" s="2183">
        <f>E42+H42+K42+N42+B42</f>
        <v>376</v>
      </c>
      <c r="R42" s="2184">
        <f>F42+I42+L42+O42+C42</f>
        <v>272</v>
      </c>
      <c r="S42" s="2185">
        <f>G42+J42+M42+P42+D42</f>
        <v>648</v>
      </c>
    </row>
    <row r="43" spans="1:19" s="384" customFormat="1" ht="20.25" customHeight="1" thickBot="1">
      <c r="A43" s="400" t="s">
        <v>64</v>
      </c>
      <c r="B43" s="2186">
        <f>B41</f>
        <v>0</v>
      </c>
      <c r="C43" s="2186">
        <f>C41</f>
        <v>4</v>
      </c>
      <c r="D43" s="2186">
        <f>D41</f>
        <v>4</v>
      </c>
      <c r="E43" s="2186">
        <f>E41</f>
        <v>0</v>
      </c>
      <c r="F43" s="2186">
        <f aca="true" t="shared" si="15" ref="F43:P43">F41</f>
        <v>4</v>
      </c>
      <c r="G43" s="2187">
        <f t="shared" si="15"/>
        <v>4</v>
      </c>
      <c r="H43" s="2186">
        <f t="shared" si="15"/>
        <v>2</v>
      </c>
      <c r="I43" s="2188">
        <f t="shared" si="15"/>
        <v>3</v>
      </c>
      <c r="J43" s="2187">
        <f t="shared" si="15"/>
        <v>5</v>
      </c>
      <c r="K43" s="2186">
        <f t="shared" si="15"/>
        <v>9</v>
      </c>
      <c r="L43" s="2188">
        <f t="shared" si="15"/>
        <v>5</v>
      </c>
      <c r="M43" s="2187">
        <f t="shared" si="15"/>
        <v>14</v>
      </c>
      <c r="N43" s="2186">
        <f t="shared" si="15"/>
        <v>0</v>
      </c>
      <c r="O43" s="2188">
        <f t="shared" si="15"/>
        <v>0</v>
      </c>
      <c r="P43" s="2189">
        <f t="shared" si="15"/>
        <v>0</v>
      </c>
      <c r="Q43" s="2190">
        <f>E43+H43+K43+N43+B43</f>
        <v>11</v>
      </c>
      <c r="R43" s="2191">
        <f>F43+I43+L43+T6+C43</f>
        <v>16</v>
      </c>
      <c r="S43" s="2192">
        <f>G43+J43+M43+P43+D43</f>
        <v>27</v>
      </c>
    </row>
    <row r="44" spans="1:19" s="384" customFormat="1" ht="19.5" customHeight="1" thickBot="1">
      <c r="A44" s="755" t="s">
        <v>67</v>
      </c>
      <c r="B44" s="2193">
        <f>SUM(B42:B43)</f>
        <v>119</v>
      </c>
      <c r="C44" s="2193">
        <f>SUM(C42:C43)</f>
        <v>68</v>
      </c>
      <c r="D44" s="2193">
        <f>SUM(D42:D43)</f>
        <v>187</v>
      </c>
      <c r="E44" s="2193">
        <f aca="true" t="shared" si="16" ref="E44:P44">SUM(E42:E43)</f>
        <v>83</v>
      </c>
      <c r="F44" s="2193">
        <f t="shared" si="16"/>
        <v>87</v>
      </c>
      <c r="G44" s="2194">
        <f t="shared" si="16"/>
        <v>170</v>
      </c>
      <c r="H44" s="2193">
        <f t="shared" si="16"/>
        <v>97</v>
      </c>
      <c r="I44" s="2195">
        <f t="shared" si="16"/>
        <v>66</v>
      </c>
      <c r="J44" s="2194">
        <f t="shared" si="16"/>
        <v>163</v>
      </c>
      <c r="K44" s="2193">
        <f t="shared" si="16"/>
        <v>85</v>
      </c>
      <c r="L44" s="2195">
        <f t="shared" si="16"/>
        <v>62</v>
      </c>
      <c r="M44" s="2194">
        <f t="shared" si="16"/>
        <v>147</v>
      </c>
      <c r="N44" s="2193">
        <f t="shared" si="16"/>
        <v>3</v>
      </c>
      <c r="O44" s="2195">
        <f t="shared" si="16"/>
        <v>5</v>
      </c>
      <c r="P44" s="2196">
        <f t="shared" si="16"/>
        <v>8</v>
      </c>
      <c r="Q44" s="2197">
        <f>E44+H44+K44+N44+B44</f>
        <v>387</v>
      </c>
      <c r="R44" s="2198">
        <f>F44+I44+L44+O44+C44</f>
        <v>288</v>
      </c>
      <c r="S44" s="2192">
        <f>SUM(S42:S43)</f>
        <v>675</v>
      </c>
    </row>
    <row r="45" spans="19:20" ht="12.75">
      <c r="S45" s="689"/>
      <c r="T45" s="690"/>
    </row>
    <row r="46" spans="5:16" ht="12.75">
      <c r="E46" s="262" t="s">
        <v>302</v>
      </c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</sheetData>
  <sheetProtection/>
  <mergeCells count="19">
    <mergeCell ref="N4:P4"/>
    <mergeCell ref="B5:D6"/>
    <mergeCell ref="E5:G6"/>
    <mergeCell ref="H5:J6"/>
    <mergeCell ref="K5:M6"/>
    <mergeCell ref="N5:P6"/>
    <mergeCell ref="E4:G4"/>
    <mergeCell ref="H4:J4"/>
    <mergeCell ref="K4:M4"/>
    <mergeCell ref="E1:S1"/>
    <mergeCell ref="A2:A7"/>
    <mergeCell ref="E2:S2"/>
    <mergeCell ref="B3:D3"/>
    <mergeCell ref="E3:G3"/>
    <mergeCell ref="H3:J3"/>
    <mergeCell ref="K3:M3"/>
    <mergeCell ref="N3:P3"/>
    <mergeCell ref="Q3:S6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BC45"/>
  <sheetViews>
    <sheetView zoomScalePageLayoutView="0" workbookViewId="0" topLeftCell="A10">
      <selection activeCell="R30" sqref="R30"/>
    </sheetView>
  </sheetViews>
  <sheetFormatPr defaultColWidth="9.125" defaultRowHeight="12.75"/>
  <cols>
    <col min="1" max="1" width="35.875" style="0" customWidth="1"/>
    <col min="2" max="2" width="6.00390625" style="375" customWidth="1"/>
    <col min="3" max="3" width="6.625" style="0" customWidth="1"/>
    <col min="4" max="4" width="4.75390625" style="0" customWidth="1"/>
    <col min="5" max="5" width="6.00390625" style="375" customWidth="1"/>
    <col min="6" max="6" width="7.125" style="0" customWidth="1"/>
    <col min="7" max="7" width="4.875" style="0" customWidth="1"/>
    <col min="8" max="8" width="5.75390625" style="375" customWidth="1"/>
    <col min="9" max="9" width="7.125" style="0" customWidth="1"/>
    <col min="10" max="10" width="4.625" style="0" customWidth="1"/>
    <col min="11" max="12" width="6.625" style="0" customWidth="1"/>
    <col min="13" max="13" width="4.75390625" style="0" customWidth="1"/>
    <col min="14" max="55" width="10.00390625" style="375" customWidth="1"/>
  </cols>
  <sheetData>
    <row r="1" spans="1:13" ht="18.75" customHeight="1" thickBot="1">
      <c r="A1" s="374"/>
      <c r="B1" s="2511" t="s">
        <v>47</v>
      </c>
      <c r="C1" s="2511"/>
      <c r="D1" s="2511"/>
      <c r="E1" s="2511"/>
      <c r="F1" s="2511"/>
      <c r="G1" s="2511"/>
      <c r="H1" s="2511"/>
      <c r="I1" s="2511"/>
      <c r="J1" s="2511"/>
      <c r="K1" s="2511"/>
      <c r="L1" s="2511"/>
      <c r="M1" s="2511"/>
    </row>
    <row r="2" spans="1:13" ht="13.5" thickBot="1">
      <c r="A2" s="2487" t="s">
        <v>9</v>
      </c>
      <c r="B2" s="2512" t="s">
        <v>375</v>
      </c>
      <c r="C2" s="2490"/>
      <c r="D2" s="2490"/>
      <c r="E2" s="2490"/>
      <c r="F2" s="2490"/>
      <c r="G2" s="2490"/>
      <c r="H2" s="2490"/>
      <c r="I2" s="2490"/>
      <c r="J2" s="2490"/>
      <c r="K2" s="2490"/>
      <c r="L2" s="2490"/>
      <c r="M2" s="2491"/>
    </row>
    <row r="3" spans="1:13" ht="16.5" thickBot="1">
      <c r="A3" s="2488"/>
      <c r="B3" s="2492" t="s">
        <v>69</v>
      </c>
      <c r="C3" s="2493"/>
      <c r="D3" s="2513"/>
      <c r="E3" s="2514" t="s">
        <v>70</v>
      </c>
      <c r="F3" s="2493"/>
      <c r="G3" s="2513"/>
      <c r="H3" s="2514" t="s">
        <v>48</v>
      </c>
      <c r="I3" s="2493"/>
      <c r="J3" s="2513"/>
      <c r="K3" s="2515" t="s">
        <v>4</v>
      </c>
      <c r="L3" s="2494"/>
      <c r="M3" s="2495"/>
    </row>
    <row r="4" spans="1:13" ht="18" customHeight="1">
      <c r="A4" s="2488"/>
      <c r="B4" s="2516">
        <v>1</v>
      </c>
      <c r="C4" s="2494"/>
      <c r="D4" s="2517"/>
      <c r="E4" s="2515">
        <v>2</v>
      </c>
      <c r="F4" s="2494"/>
      <c r="G4" s="2517"/>
      <c r="H4" s="2515">
        <v>3</v>
      </c>
      <c r="I4" s="2494"/>
      <c r="J4" s="2517"/>
      <c r="K4" s="2508"/>
      <c r="L4" s="2496"/>
      <c r="M4" s="2497"/>
    </row>
    <row r="5" spans="1:13" ht="21" customHeight="1">
      <c r="A5" s="2488"/>
      <c r="B5" s="2506"/>
      <c r="C5" s="2498"/>
      <c r="D5" s="2507"/>
      <c r="E5" s="2509"/>
      <c r="F5" s="2498"/>
      <c r="G5" s="2507"/>
      <c r="H5" s="2509"/>
      <c r="I5" s="2498"/>
      <c r="J5" s="2507"/>
      <c r="K5" s="2509"/>
      <c r="L5" s="2498"/>
      <c r="M5" s="2499"/>
    </row>
    <row r="6" spans="1:13" ht="25.5" customHeight="1">
      <c r="A6" s="2489"/>
      <c r="B6" s="265" t="s">
        <v>27</v>
      </c>
      <c r="C6" s="266" t="s">
        <v>51</v>
      </c>
      <c r="D6" s="379" t="s">
        <v>4</v>
      </c>
      <c r="E6" s="378" t="s">
        <v>27</v>
      </c>
      <c r="F6" s="266" t="s">
        <v>51</v>
      </c>
      <c r="G6" s="344" t="s">
        <v>4</v>
      </c>
      <c r="H6" s="345" t="s">
        <v>27</v>
      </c>
      <c r="I6" s="266" t="s">
        <v>51</v>
      </c>
      <c r="J6" s="379" t="s">
        <v>4</v>
      </c>
      <c r="K6" s="378" t="s">
        <v>27</v>
      </c>
      <c r="L6" s="266" t="s">
        <v>51</v>
      </c>
      <c r="M6" s="401" t="s">
        <v>4</v>
      </c>
    </row>
    <row r="7" spans="1:13" ht="18.75" customHeight="1">
      <c r="A7" s="268" t="s">
        <v>52</v>
      </c>
      <c r="B7" s="1861"/>
      <c r="C7" s="1862"/>
      <c r="D7" s="1863"/>
      <c r="E7" s="1864"/>
      <c r="F7" s="1862"/>
      <c r="G7" s="1865"/>
      <c r="H7" s="1864"/>
      <c r="I7" s="1862"/>
      <c r="J7" s="1865"/>
      <c r="K7" s="1866"/>
      <c r="L7" s="1867"/>
      <c r="M7" s="1868"/>
    </row>
    <row r="8" spans="1:55" s="385" customFormat="1" ht="18.75" customHeight="1">
      <c r="A8" s="336" t="s">
        <v>72</v>
      </c>
      <c r="B8" s="395">
        <f aca="true" t="shared" si="0" ref="B8:C15">B20+B31</f>
        <v>0</v>
      </c>
      <c r="C8" s="392">
        <f t="shared" si="0"/>
        <v>0</v>
      </c>
      <c r="D8" s="391">
        <f>C8+B8</f>
        <v>0</v>
      </c>
      <c r="E8" s="390">
        <f aca="true" t="shared" si="1" ref="E8:F16">E20+E31</f>
        <v>0</v>
      </c>
      <c r="F8" s="392">
        <f t="shared" si="1"/>
        <v>0</v>
      </c>
      <c r="G8" s="396">
        <f>F8+E8</f>
        <v>0</v>
      </c>
      <c r="H8" s="390">
        <f aca="true" t="shared" si="2" ref="H8:I16">H20+H31</f>
        <v>0</v>
      </c>
      <c r="I8" s="392">
        <f t="shared" si="2"/>
        <v>0</v>
      </c>
      <c r="J8" s="396">
        <f>I8+H8</f>
        <v>0</v>
      </c>
      <c r="K8" s="394">
        <f>B8+E8+H8</f>
        <v>0</v>
      </c>
      <c r="L8" s="394">
        <f>C8+F8+I8</f>
        <v>0</v>
      </c>
      <c r="M8" s="402">
        <f>D8+G8+J8</f>
        <v>0</v>
      </c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</row>
    <row r="9" spans="1:55" s="385" customFormat="1" ht="20.25" customHeight="1">
      <c r="A9" s="336" t="s">
        <v>73</v>
      </c>
      <c r="B9" s="395">
        <f t="shared" si="0"/>
        <v>8</v>
      </c>
      <c r="C9" s="392">
        <f t="shared" si="0"/>
        <v>1</v>
      </c>
      <c r="D9" s="391">
        <f aca="true" t="shared" si="3" ref="D9:D16">C9+B9</f>
        <v>9</v>
      </c>
      <c r="E9" s="390">
        <f t="shared" si="1"/>
        <v>0</v>
      </c>
      <c r="F9" s="392">
        <f t="shared" si="1"/>
        <v>0</v>
      </c>
      <c r="G9" s="396">
        <f aca="true" t="shared" si="4" ref="G9:G16">F9+E9</f>
        <v>0</v>
      </c>
      <c r="H9" s="390">
        <f t="shared" si="2"/>
        <v>0</v>
      </c>
      <c r="I9" s="392">
        <f t="shared" si="2"/>
        <v>0</v>
      </c>
      <c r="J9" s="396">
        <f aca="true" t="shared" si="5" ref="J9:J16">I9+H9</f>
        <v>0</v>
      </c>
      <c r="K9" s="394">
        <f>B9+E9+H9</f>
        <v>8</v>
      </c>
      <c r="L9" s="394">
        <f aca="true" t="shared" si="6" ref="L9:M43">C9+F9+I9</f>
        <v>1</v>
      </c>
      <c r="M9" s="402">
        <f t="shared" si="6"/>
        <v>9</v>
      </c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</row>
    <row r="10" spans="1:55" s="385" customFormat="1" ht="21" customHeight="1">
      <c r="A10" s="337" t="s">
        <v>74</v>
      </c>
      <c r="B10" s="395">
        <f t="shared" si="0"/>
        <v>3</v>
      </c>
      <c r="C10" s="392">
        <f t="shared" si="0"/>
        <v>1</v>
      </c>
      <c r="D10" s="391">
        <f t="shared" si="3"/>
        <v>4</v>
      </c>
      <c r="E10" s="390">
        <f t="shared" si="1"/>
        <v>0</v>
      </c>
      <c r="F10" s="392">
        <f t="shared" si="1"/>
        <v>0</v>
      </c>
      <c r="G10" s="396">
        <f t="shared" si="4"/>
        <v>0</v>
      </c>
      <c r="H10" s="390">
        <f t="shared" si="2"/>
        <v>0</v>
      </c>
      <c r="I10" s="392">
        <f t="shared" si="2"/>
        <v>0</v>
      </c>
      <c r="J10" s="396">
        <f t="shared" si="5"/>
        <v>0</v>
      </c>
      <c r="K10" s="394">
        <f aca="true" t="shared" si="7" ref="K10:K43">B10+E10+H10</f>
        <v>3</v>
      </c>
      <c r="L10" s="394">
        <f t="shared" si="6"/>
        <v>1</v>
      </c>
      <c r="M10" s="402">
        <f t="shared" si="6"/>
        <v>4</v>
      </c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</row>
    <row r="11" spans="1:55" s="385" customFormat="1" ht="23.25" customHeight="1">
      <c r="A11" s="337" t="s">
        <v>75</v>
      </c>
      <c r="B11" s="395">
        <f t="shared" si="0"/>
        <v>0</v>
      </c>
      <c r="C11" s="392">
        <f t="shared" si="0"/>
        <v>0</v>
      </c>
      <c r="D11" s="391">
        <f t="shared" si="3"/>
        <v>0</v>
      </c>
      <c r="E11" s="390">
        <f t="shared" si="1"/>
        <v>0</v>
      </c>
      <c r="F11" s="392">
        <f t="shared" si="1"/>
        <v>0</v>
      </c>
      <c r="G11" s="396">
        <f t="shared" si="4"/>
        <v>0</v>
      </c>
      <c r="H11" s="390">
        <f t="shared" si="2"/>
        <v>0</v>
      </c>
      <c r="I11" s="392">
        <f t="shared" si="2"/>
        <v>0</v>
      </c>
      <c r="J11" s="396">
        <f t="shared" si="5"/>
        <v>0</v>
      </c>
      <c r="K11" s="394">
        <f t="shared" si="7"/>
        <v>0</v>
      </c>
      <c r="L11" s="394">
        <f t="shared" si="6"/>
        <v>0</v>
      </c>
      <c r="M11" s="402">
        <f t="shared" si="6"/>
        <v>0</v>
      </c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</row>
    <row r="12" spans="1:55" s="385" customFormat="1" ht="22.5" customHeight="1">
      <c r="A12" s="338" t="s">
        <v>56</v>
      </c>
      <c r="B12" s="395">
        <f t="shared" si="0"/>
        <v>0</v>
      </c>
      <c r="C12" s="392">
        <f t="shared" si="0"/>
        <v>0</v>
      </c>
      <c r="D12" s="391">
        <f t="shared" si="3"/>
        <v>0</v>
      </c>
      <c r="E12" s="390">
        <f t="shared" si="1"/>
        <v>0</v>
      </c>
      <c r="F12" s="392">
        <f t="shared" si="1"/>
        <v>0</v>
      </c>
      <c r="G12" s="396">
        <f t="shared" si="4"/>
        <v>0</v>
      </c>
      <c r="H12" s="390">
        <f t="shared" si="2"/>
        <v>0</v>
      </c>
      <c r="I12" s="392">
        <f t="shared" si="2"/>
        <v>0</v>
      </c>
      <c r="J12" s="396">
        <f t="shared" si="5"/>
        <v>0</v>
      </c>
      <c r="K12" s="394">
        <f t="shared" si="7"/>
        <v>0</v>
      </c>
      <c r="L12" s="394">
        <f t="shared" si="6"/>
        <v>0</v>
      </c>
      <c r="M12" s="402">
        <f t="shared" si="6"/>
        <v>0</v>
      </c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</row>
    <row r="13" spans="1:55" s="385" customFormat="1" ht="24" customHeight="1">
      <c r="A13" s="339" t="s">
        <v>76</v>
      </c>
      <c r="B13" s="395">
        <f t="shared" si="0"/>
        <v>0</v>
      </c>
      <c r="C13" s="392">
        <f t="shared" si="0"/>
        <v>0</v>
      </c>
      <c r="D13" s="391">
        <f t="shared" si="3"/>
        <v>0</v>
      </c>
      <c r="E13" s="390">
        <f t="shared" si="1"/>
        <v>0</v>
      </c>
      <c r="F13" s="392">
        <f t="shared" si="1"/>
        <v>0</v>
      </c>
      <c r="G13" s="396">
        <f t="shared" si="4"/>
        <v>0</v>
      </c>
      <c r="H13" s="390">
        <f t="shared" si="2"/>
        <v>0</v>
      </c>
      <c r="I13" s="392">
        <f t="shared" si="2"/>
        <v>0</v>
      </c>
      <c r="J13" s="396">
        <f t="shared" si="5"/>
        <v>0</v>
      </c>
      <c r="K13" s="394">
        <f t="shared" si="7"/>
        <v>0</v>
      </c>
      <c r="L13" s="394">
        <f t="shared" si="6"/>
        <v>0</v>
      </c>
      <c r="M13" s="402">
        <f t="shared" si="6"/>
        <v>0</v>
      </c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</row>
    <row r="14" spans="1:55" s="385" customFormat="1" ht="26.25" customHeight="1">
      <c r="A14" s="340" t="s">
        <v>77</v>
      </c>
      <c r="B14" s="395">
        <f t="shared" si="0"/>
        <v>4</v>
      </c>
      <c r="C14" s="392">
        <f t="shared" si="0"/>
        <v>9</v>
      </c>
      <c r="D14" s="391">
        <f t="shared" si="3"/>
        <v>13</v>
      </c>
      <c r="E14" s="390">
        <f t="shared" si="1"/>
        <v>0</v>
      </c>
      <c r="F14" s="392">
        <f t="shared" si="1"/>
        <v>0</v>
      </c>
      <c r="G14" s="396">
        <f>F14+E14</f>
        <v>0</v>
      </c>
      <c r="H14" s="390">
        <f t="shared" si="2"/>
        <v>0</v>
      </c>
      <c r="I14" s="392">
        <v>0</v>
      </c>
      <c r="J14" s="396"/>
      <c r="K14" s="394">
        <f t="shared" si="7"/>
        <v>4</v>
      </c>
      <c r="L14" s="394">
        <f t="shared" si="6"/>
        <v>9</v>
      </c>
      <c r="M14" s="402">
        <f t="shared" si="6"/>
        <v>13</v>
      </c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</row>
    <row r="15" spans="1:55" s="385" customFormat="1" ht="25.5" customHeight="1">
      <c r="A15" s="341" t="s">
        <v>78</v>
      </c>
      <c r="B15" s="395">
        <f t="shared" si="0"/>
        <v>0</v>
      </c>
      <c r="C15" s="392">
        <f t="shared" si="0"/>
        <v>0</v>
      </c>
      <c r="D15" s="391">
        <f t="shared" si="3"/>
        <v>0</v>
      </c>
      <c r="E15" s="390">
        <f t="shared" si="1"/>
        <v>0</v>
      </c>
      <c r="F15" s="392">
        <f t="shared" si="1"/>
        <v>0</v>
      </c>
      <c r="G15" s="396">
        <f>F15+E15</f>
        <v>0</v>
      </c>
      <c r="H15" s="390">
        <f t="shared" si="2"/>
        <v>0</v>
      </c>
      <c r="I15" s="392">
        <f t="shared" si="2"/>
        <v>0</v>
      </c>
      <c r="J15" s="396">
        <f t="shared" si="5"/>
        <v>0</v>
      </c>
      <c r="K15" s="394">
        <f t="shared" si="7"/>
        <v>0</v>
      </c>
      <c r="L15" s="394">
        <f t="shared" si="6"/>
        <v>0</v>
      </c>
      <c r="M15" s="402">
        <f t="shared" si="6"/>
        <v>0</v>
      </c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</row>
    <row r="16" spans="1:55" s="385" customFormat="1" ht="21" customHeight="1">
      <c r="A16" s="327" t="s">
        <v>79</v>
      </c>
      <c r="B16" s="395">
        <f>B28</f>
        <v>13</v>
      </c>
      <c r="C16" s="392">
        <f>C28+C39</f>
        <v>12</v>
      </c>
      <c r="D16" s="391">
        <f t="shared" si="3"/>
        <v>25</v>
      </c>
      <c r="E16" s="390">
        <f t="shared" si="1"/>
        <v>0</v>
      </c>
      <c r="F16" s="392">
        <f t="shared" si="1"/>
        <v>0</v>
      </c>
      <c r="G16" s="396">
        <f t="shared" si="4"/>
        <v>0</v>
      </c>
      <c r="H16" s="390">
        <f t="shared" si="2"/>
        <v>0</v>
      </c>
      <c r="I16" s="392">
        <f t="shared" si="2"/>
        <v>0</v>
      </c>
      <c r="J16" s="396">
        <f t="shared" si="5"/>
        <v>0</v>
      </c>
      <c r="K16" s="394">
        <f t="shared" si="7"/>
        <v>13</v>
      </c>
      <c r="L16" s="394">
        <f t="shared" si="6"/>
        <v>12</v>
      </c>
      <c r="M16" s="402">
        <f t="shared" si="6"/>
        <v>25</v>
      </c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</row>
    <row r="17" spans="1:55" s="385" customFormat="1" ht="18" customHeight="1">
      <c r="A17" s="332" t="s">
        <v>12</v>
      </c>
      <c r="B17" s="1869">
        <f aca="true" t="shared" si="8" ref="B17:J17">SUM(B8:B16)</f>
        <v>28</v>
      </c>
      <c r="C17" s="1870">
        <f t="shared" si="8"/>
        <v>23</v>
      </c>
      <c r="D17" s="1871">
        <f t="shared" si="8"/>
        <v>51</v>
      </c>
      <c r="E17" s="387">
        <f t="shared" si="8"/>
        <v>0</v>
      </c>
      <c r="F17" s="1870">
        <f t="shared" si="8"/>
        <v>0</v>
      </c>
      <c r="G17" s="1872">
        <f t="shared" si="8"/>
        <v>0</v>
      </c>
      <c r="H17" s="387">
        <f t="shared" si="8"/>
        <v>0</v>
      </c>
      <c r="I17" s="1870">
        <f t="shared" si="8"/>
        <v>0</v>
      </c>
      <c r="J17" s="1872">
        <f t="shared" si="8"/>
        <v>0</v>
      </c>
      <c r="K17" s="388">
        <f>B17+E17+H17</f>
        <v>28</v>
      </c>
      <c r="L17" s="388">
        <f>C17+F17+I17</f>
        <v>23</v>
      </c>
      <c r="M17" s="402">
        <f>D17+G17+J17</f>
        <v>51</v>
      </c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</row>
    <row r="18" spans="1:55" s="385" customFormat="1" ht="14.25" customHeight="1">
      <c r="A18" s="334" t="s">
        <v>23</v>
      </c>
      <c r="B18" s="395"/>
      <c r="C18" s="692"/>
      <c r="D18" s="691"/>
      <c r="E18" s="390"/>
      <c r="F18" s="692"/>
      <c r="G18" s="403"/>
      <c r="H18" s="390"/>
      <c r="I18" s="692"/>
      <c r="J18" s="403"/>
      <c r="K18" s="388"/>
      <c r="L18" s="388"/>
      <c r="M18" s="402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</row>
    <row r="19" spans="1:55" s="385" customFormat="1" ht="20.25" customHeight="1">
      <c r="A19" s="335" t="s">
        <v>11</v>
      </c>
      <c r="B19" s="395"/>
      <c r="C19" s="692"/>
      <c r="D19" s="691"/>
      <c r="E19" s="390"/>
      <c r="F19" s="692"/>
      <c r="G19" s="403"/>
      <c r="H19" s="390"/>
      <c r="I19" s="692"/>
      <c r="J19" s="403"/>
      <c r="K19" s="388"/>
      <c r="L19" s="388"/>
      <c r="M19" s="402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</row>
    <row r="20" spans="1:55" s="385" customFormat="1" ht="17.25" customHeight="1">
      <c r="A20" s="336" t="s">
        <v>72</v>
      </c>
      <c r="B20" s="395">
        <f aca="true" t="shared" si="9" ref="B20:B27">D20-C20</f>
        <v>0</v>
      </c>
      <c r="C20" s="392">
        <v>0</v>
      </c>
      <c r="D20" s="391">
        <v>0</v>
      </c>
      <c r="E20" s="390">
        <v>0</v>
      </c>
      <c r="F20" s="392">
        <v>0</v>
      </c>
      <c r="G20" s="396">
        <v>0</v>
      </c>
      <c r="H20" s="390">
        <v>0</v>
      </c>
      <c r="I20" s="392">
        <v>0</v>
      </c>
      <c r="J20" s="396">
        <v>0</v>
      </c>
      <c r="K20" s="394">
        <f t="shared" si="7"/>
        <v>0</v>
      </c>
      <c r="L20" s="394">
        <f t="shared" si="6"/>
        <v>0</v>
      </c>
      <c r="M20" s="402">
        <f t="shared" si="6"/>
        <v>0</v>
      </c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</row>
    <row r="21" spans="1:55" s="385" customFormat="1" ht="12.75" customHeight="1">
      <c r="A21" s="336" t="s">
        <v>73</v>
      </c>
      <c r="B21" s="395">
        <v>8</v>
      </c>
      <c r="C21" s="392">
        <v>1</v>
      </c>
      <c r="D21" s="391">
        <v>9</v>
      </c>
      <c r="E21" s="390">
        <v>0</v>
      </c>
      <c r="F21" s="392">
        <v>0</v>
      </c>
      <c r="G21" s="396">
        <v>0</v>
      </c>
      <c r="H21" s="390">
        <v>0</v>
      </c>
      <c r="I21" s="392">
        <v>0</v>
      </c>
      <c r="J21" s="396">
        <v>0</v>
      </c>
      <c r="K21" s="394">
        <f t="shared" si="7"/>
        <v>8</v>
      </c>
      <c r="L21" s="394">
        <f t="shared" si="6"/>
        <v>1</v>
      </c>
      <c r="M21" s="402">
        <f t="shared" si="6"/>
        <v>9</v>
      </c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</row>
    <row r="22" spans="1:55" s="385" customFormat="1" ht="12.75" customHeight="1">
      <c r="A22" s="337" t="s">
        <v>74</v>
      </c>
      <c r="B22" s="395">
        <v>3</v>
      </c>
      <c r="C22" s="392">
        <v>1</v>
      </c>
      <c r="D22" s="391">
        <v>4</v>
      </c>
      <c r="E22" s="390">
        <v>0</v>
      </c>
      <c r="F22" s="392">
        <v>0</v>
      </c>
      <c r="G22" s="396">
        <v>0</v>
      </c>
      <c r="H22" s="390">
        <v>0</v>
      </c>
      <c r="I22" s="392">
        <v>0</v>
      </c>
      <c r="J22" s="396">
        <v>0</v>
      </c>
      <c r="K22" s="394">
        <f t="shared" si="7"/>
        <v>3</v>
      </c>
      <c r="L22" s="394">
        <f t="shared" si="6"/>
        <v>1</v>
      </c>
      <c r="M22" s="402">
        <f t="shared" si="6"/>
        <v>4</v>
      </c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</row>
    <row r="23" spans="1:55" s="385" customFormat="1" ht="15" customHeight="1">
      <c r="A23" s="337" t="s">
        <v>75</v>
      </c>
      <c r="B23" s="395">
        <f t="shared" si="9"/>
        <v>0</v>
      </c>
      <c r="C23" s="392">
        <v>0</v>
      </c>
      <c r="D23" s="391">
        <v>0</v>
      </c>
      <c r="E23" s="390">
        <v>0</v>
      </c>
      <c r="F23" s="392">
        <v>0</v>
      </c>
      <c r="G23" s="396">
        <v>0</v>
      </c>
      <c r="H23" s="390">
        <v>0</v>
      </c>
      <c r="I23" s="392">
        <v>0</v>
      </c>
      <c r="J23" s="396">
        <v>0</v>
      </c>
      <c r="K23" s="394">
        <f t="shared" si="7"/>
        <v>0</v>
      </c>
      <c r="L23" s="394">
        <f t="shared" si="6"/>
        <v>0</v>
      </c>
      <c r="M23" s="402">
        <f t="shared" si="6"/>
        <v>0</v>
      </c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</row>
    <row r="24" spans="1:55" s="385" customFormat="1" ht="15" customHeight="1">
      <c r="A24" s="338" t="s">
        <v>56</v>
      </c>
      <c r="B24" s="395">
        <f t="shared" si="9"/>
        <v>0</v>
      </c>
      <c r="C24" s="392">
        <v>0</v>
      </c>
      <c r="D24" s="391">
        <v>0</v>
      </c>
      <c r="E24" s="390">
        <v>0</v>
      </c>
      <c r="F24" s="392">
        <v>0</v>
      </c>
      <c r="G24" s="396">
        <v>0</v>
      </c>
      <c r="H24" s="390">
        <v>0</v>
      </c>
      <c r="I24" s="392">
        <v>0</v>
      </c>
      <c r="J24" s="396">
        <v>0</v>
      </c>
      <c r="K24" s="394">
        <f t="shared" si="7"/>
        <v>0</v>
      </c>
      <c r="L24" s="394">
        <f t="shared" si="6"/>
        <v>0</v>
      </c>
      <c r="M24" s="402">
        <f t="shared" si="6"/>
        <v>0</v>
      </c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</row>
    <row r="25" spans="1:55" s="385" customFormat="1" ht="14.25" customHeight="1">
      <c r="A25" s="339" t="s">
        <v>76</v>
      </c>
      <c r="B25" s="395">
        <f t="shared" si="9"/>
        <v>0</v>
      </c>
      <c r="C25" s="392">
        <v>0</v>
      </c>
      <c r="D25" s="391">
        <v>0</v>
      </c>
      <c r="E25" s="390">
        <v>0</v>
      </c>
      <c r="F25" s="392">
        <v>0</v>
      </c>
      <c r="G25" s="396">
        <v>0</v>
      </c>
      <c r="H25" s="390">
        <v>0</v>
      </c>
      <c r="I25" s="392">
        <v>0</v>
      </c>
      <c r="J25" s="396">
        <v>0</v>
      </c>
      <c r="K25" s="394">
        <f t="shared" si="7"/>
        <v>0</v>
      </c>
      <c r="L25" s="394">
        <f t="shared" si="6"/>
        <v>0</v>
      </c>
      <c r="M25" s="402">
        <f t="shared" si="6"/>
        <v>0</v>
      </c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</row>
    <row r="26" spans="1:55" s="385" customFormat="1" ht="15.75" customHeight="1">
      <c r="A26" s="340" t="s">
        <v>77</v>
      </c>
      <c r="B26" s="395">
        <v>4</v>
      </c>
      <c r="C26" s="392">
        <v>9</v>
      </c>
      <c r="D26" s="391">
        <f>B26+C26</f>
        <v>13</v>
      </c>
      <c r="E26" s="390">
        <v>0</v>
      </c>
      <c r="F26" s="392">
        <v>0</v>
      </c>
      <c r="G26" s="396">
        <v>0</v>
      </c>
      <c r="H26" s="390">
        <v>0</v>
      </c>
      <c r="I26" s="392">
        <v>0</v>
      </c>
      <c r="J26" s="396">
        <v>0</v>
      </c>
      <c r="K26" s="394">
        <f t="shared" si="7"/>
        <v>4</v>
      </c>
      <c r="L26" s="394">
        <f t="shared" si="6"/>
        <v>9</v>
      </c>
      <c r="M26" s="402">
        <f t="shared" si="6"/>
        <v>13</v>
      </c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</row>
    <row r="27" spans="1:55" s="385" customFormat="1" ht="18.75" customHeight="1">
      <c r="A27" s="341" t="s">
        <v>78</v>
      </c>
      <c r="B27" s="395">
        <f t="shared" si="9"/>
        <v>0</v>
      </c>
      <c r="C27" s="392">
        <v>0</v>
      </c>
      <c r="D27" s="391">
        <v>0</v>
      </c>
      <c r="E27" s="390">
        <v>0</v>
      </c>
      <c r="F27" s="392">
        <v>0</v>
      </c>
      <c r="G27" s="396">
        <v>0</v>
      </c>
      <c r="H27" s="390">
        <v>0</v>
      </c>
      <c r="I27" s="392">
        <v>0</v>
      </c>
      <c r="J27" s="396">
        <v>0</v>
      </c>
      <c r="K27" s="394">
        <f t="shared" si="7"/>
        <v>0</v>
      </c>
      <c r="L27" s="394">
        <f t="shared" si="6"/>
        <v>0</v>
      </c>
      <c r="M27" s="402">
        <f t="shared" si="6"/>
        <v>0</v>
      </c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</row>
    <row r="28" spans="1:55" s="385" customFormat="1" ht="18.75" customHeight="1">
      <c r="A28" s="327" t="s">
        <v>79</v>
      </c>
      <c r="B28" s="395">
        <v>13</v>
      </c>
      <c r="C28" s="392">
        <v>11</v>
      </c>
      <c r="D28" s="391">
        <f>B28+C28</f>
        <v>24</v>
      </c>
      <c r="E28" s="390">
        <v>0</v>
      </c>
      <c r="F28" s="392">
        <v>0</v>
      </c>
      <c r="G28" s="396">
        <v>0</v>
      </c>
      <c r="H28" s="390">
        <v>0</v>
      </c>
      <c r="I28" s="392">
        <v>0</v>
      </c>
      <c r="J28" s="396">
        <v>0</v>
      </c>
      <c r="K28" s="394">
        <f t="shared" si="7"/>
        <v>13</v>
      </c>
      <c r="L28" s="394">
        <f t="shared" si="6"/>
        <v>11</v>
      </c>
      <c r="M28" s="402">
        <f t="shared" si="6"/>
        <v>24</v>
      </c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</row>
    <row r="29" spans="1:55" s="385" customFormat="1" ht="21.75" customHeight="1">
      <c r="A29" s="335" t="s">
        <v>8</v>
      </c>
      <c r="B29" s="1873">
        <f aca="true" t="shared" si="10" ref="B29:J29">SUM(B20:B28)</f>
        <v>28</v>
      </c>
      <c r="C29" s="386">
        <f t="shared" si="10"/>
        <v>22</v>
      </c>
      <c r="D29" s="397">
        <f t="shared" si="10"/>
        <v>50</v>
      </c>
      <c r="E29" s="398">
        <f t="shared" si="10"/>
        <v>0</v>
      </c>
      <c r="F29" s="386">
        <f t="shared" si="10"/>
        <v>0</v>
      </c>
      <c r="G29" s="1874">
        <f t="shared" si="10"/>
        <v>0</v>
      </c>
      <c r="H29" s="398">
        <f t="shared" si="10"/>
        <v>0</v>
      </c>
      <c r="I29" s="386">
        <f t="shared" si="10"/>
        <v>0</v>
      </c>
      <c r="J29" s="1874">
        <f t="shared" si="10"/>
        <v>0</v>
      </c>
      <c r="K29" s="388">
        <f t="shared" si="7"/>
        <v>28</v>
      </c>
      <c r="L29" s="388">
        <f t="shared" si="6"/>
        <v>22</v>
      </c>
      <c r="M29" s="402">
        <f t="shared" si="6"/>
        <v>50</v>
      </c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</row>
    <row r="30" spans="1:55" s="385" customFormat="1" ht="17.25" customHeight="1">
      <c r="A30" s="308" t="s">
        <v>64</v>
      </c>
      <c r="B30" s="395"/>
      <c r="C30" s="392"/>
      <c r="D30" s="391"/>
      <c r="E30" s="390"/>
      <c r="F30" s="392"/>
      <c r="G30" s="396"/>
      <c r="H30" s="390"/>
      <c r="I30" s="392"/>
      <c r="J30" s="396"/>
      <c r="K30" s="388"/>
      <c r="L30" s="388"/>
      <c r="M30" s="402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</row>
    <row r="31" spans="1:55" s="385" customFormat="1" ht="16.5" customHeight="1">
      <c r="A31" s="336" t="s">
        <v>72</v>
      </c>
      <c r="B31" s="395">
        <v>0</v>
      </c>
      <c r="C31" s="390">
        <v>0</v>
      </c>
      <c r="D31" s="390">
        <v>0</v>
      </c>
      <c r="E31" s="390">
        <v>0</v>
      </c>
      <c r="F31" s="390">
        <v>0</v>
      </c>
      <c r="G31" s="390">
        <v>0</v>
      </c>
      <c r="H31" s="390">
        <v>0</v>
      </c>
      <c r="I31" s="390">
        <v>0</v>
      </c>
      <c r="J31" s="390">
        <v>0</v>
      </c>
      <c r="K31" s="394">
        <f t="shared" si="7"/>
        <v>0</v>
      </c>
      <c r="L31" s="394">
        <f t="shared" si="6"/>
        <v>0</v>
      </c>
      <c r="M31" s="402">
        <f t="shared" si="6"/>
        <v>0</v>
      </c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4"/>
      <c r="BC31" s="384"/>
    </row>
    <row r="32" spans="1:55" s="385" customFormat="1" ht="17.25" customHeight="1">
      <c r="A32" s="336" t="s">
        <v>73</v>
      </c>
      <c r="B32" s="395">
        <v>0</v>
      </c>
      <c r="C32" s="390">
        <v>0</v>
      </c>
      <c r="D32" s="390">
        <v>0</v>
      </c>
      <c r="E32" s="390">
        <v>0</v>
      </c>
      <c r="F32" s="390">
        <v>0</v>
      </c>
      <c r="G32" s="390">
        <v>0</v>
      </c>
      <c r="H32" s="390">
        <v>0</v>
      </c>
      <c r="I32" s="390">
        <v>0</v>
      </c>
      <c r="J32" s="390">
        <v>0</v>
      </c>
      <c r="K32" s="394">
        <f t="shared" si="7"/>
        <v>0</v>
      </c>
      <c r="L32" s="394">
        <f t="shared" si="6"/>
        <v>0</v>
      </c>
      <c r="M32" s="402">
        <f t="shared" si="6"/>
        <v>0</v>
      </c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384"/>
      <c r="AX32" s="384"/>
      <c r="AY32" s="384"/>
      <c r="AZ32" s="384"/>
      <c r="BA32" s="384"/>
      <c r="BB32" s="384"/>
      <c r="BC32" s="384"/>
    </row>
    <row r="33" spans="1:55" s="385" customFormat="1" ht="19.5" customHeight="1">
      <c r="A33" s="337" t="s">
        <v>74</v>
      </c>
      <c r="B33" s="395">
        <v>0</v>
      </c>
      <c r="C33" s="390">
        <v>0</v>
      </c>
      <c r="D33" s="390">
        <v>0</v>
      </c>
      <c r="E33" s="390">
        <v>0</v>
      </c>
      <c r="F33" s="390">
        <v>0</v>
      </c>
      <c r="G33" s="390">
        <v>0</v>
      </c>
      <c r="H33" s="390">
        <v>0</v>
      </c>
      <c r="I33" s="390">
        <v>0</v>
      </c>
      <c r="J33" s="390">
        <v>0</v>
      </c>
      <c r="K33" s="394">
        <f t="shared" si="7"/>
        <v>0</v>
      </c>
      <c r="L33" s="394">
        <f t="shared" si="6"/>
        <v>0</v>
      </c>
      <c r="M33" s="402">
        <f t="shared" si="6"/>
        <v>0</v>
      </c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4"/>
    </row>
    <row r="34" spans="1:55" s="385" customFormat="1" ht="16.5" customHeight="1">
      <c r="A34" s="337" t="s">
        <v>75</v>
      </c>
      <c r="B34" s="395">
        <v>0</v>
      </c>
      <c r="C34" s="390">
        <v>0</v>
      </c>
      <c r="D34" s="390">
        <v>0</v>
      </c>
      <c r="E34" s="390">
        <v>0</v>
      </c>
      <c r="F34" s="390">
        <v>0</v>
      </c>
      <c r="G34" s="390">
        <v>0</v>
      </c>
      <c r="H34" s="390">
        <v>0</v>
      </c>
      <c r="I34" s="390">
        <v>0</v>
      </c>
      <c r="J34" s="390">
        <v>0</v>
      </c>
      <c r="K34" s="394">
        <f t="shared" si="7"/>
        <v>0</v>
      </c>
      <c r="L34" s="394">
        <f t="shared" si="6"/>
        <v>0</v>
      </c>
      <c r="M34" s="402">
        <f t="shared" si="6"/>
        <v>0</v>
      </c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</row>
    <row r="35" spans="1:55" s="385" customFormat="1" ht="21" customHeight="1">
      <c r="A35" s="338" t="s">
        <v>56</v>
      </c>
      <c r="B35" s="395">
        <v>0</v>
      </c>
      <c r="C35" s="390">
        <v>0</v>
      </c>
      <c r="D35" s="390">
        <v>0</v>
      </c>
      <c r="E35" s="390">
        <v>0</v>
      </c>
      <c r="F35" s="390">
        <v>0</v>
      </c>
      <c r="G35" s="390">
        <v>0</v>
      </c>
      <c r="H35" s="390">
        <v>0</v>
      </c>
      <c r="I35" s="390">
        <v>0</v>
      </c>
      <c r="J35" s="390">
        <v>0</v>
      </c>
      <c r="K35" s="394">
        <f t="shared" si="7"/>
        <v>0</v>
      </c>
      <c r="L35" s="394">
        <f t="shared" si="6"/>
        <v>0</v>
      </c>
      <c r="M35" s="402">
        <f t="shared" si="6"/>
        <v>0</v>
      </c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</row>
    <row r="36" spans="1:55" s="385" customFormat="1" ht="18.75" customHeight="1">
      <c r="A36" s="339" t="s">
        <v>76</v>
      </c>
      <c r="B36" s="395">
        <v>0</v>
      </c>
      <c r="C36" s="390">
        <v>0</v>
      </c>
      <c r="D36" s="390">
        <v>0</v>
      </c>
      <c r="E36" s="390">
        <v>0</v>
      </c>
      <c r="F36" s="390">
        <v>0</v>
      </c>
      <c r="G36" s="390">
        <v>0</v>
      </c>
      <c r="H36" s="390">
        <v>0</v>
      </c>
      <c r="I36" s="390">
        <v>0</v>
      </c>
      <c r="J36" s="390">
        <v>0</v>
      </c>
      <c r="K36" s="394">
        <f t="shared" si="7"/>
        <v>0</v>
      </c>
      <c r="L36" s="394">
        <f t="shared" si="6"/>
        <v>0</v>
      </c>
      <c r="M36" s="402">
        <f t="shared" si="6"/>
        <v>0</v>
      </c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384"/>
      <c r="AX36" s="384"/>
      <c r="AY36" s="384"/>
      <c r="AZ36" s="384"/>
      <c r="BA36" s="384"/>
      <c r="BB36" s="384"/>
      <c r="BC36" s="384"/>
    </row>
    <row r="37" spans="1:55" s="385" customFormat="1" ht="21.75" customHeight="1">
      <c r="A37" s="340" t="s">
        <v>77</v>
      </c>
      <c r="B37" s="395">
        <v>0</v>
      </c>
      <c r="C37" s="392">
        <v>0</v>
      </c>
      <c r="D37" s="391">
        <f>B37+C37</f>
        <v>0</v>
      </c>
      <c r="E37" s="390">
        <v>0</v>
      </c>
      <c r="F37" s="390">
        <v>0</v>
      </c>
      <c r="G37" s="390">
        <v>0</v>
      </c>
      <c r="H37" s="390">
        <v>0</v>
      </c>
      <c r="I37" s="390">
        <v>0</v>
      </c>
      <c r="J37" s="390">
        <v>0</v>
      </c>
      <c r="K37" s="394">
        <f t="shared" si="7"/>
        <v>0</v>
      </c>
      <c r="L37" s="394">
        <f t="shared" si="6"/>
        <v>0</v>
      </c>
      <c r="M37" s="402">
        <f t="shared" si="6"/>
        <v>0</v>
      </c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  <c r="BB37" s="384"/>
      <c r="BC37" s="384"/>
    </row>
    <row r="38" spans="1:55" s="385" customFormat="1" ht="20.25" customHeight="1">
      <c r="A38" s="341" t="s">
        <v>78</v>
      </c>
      <c r="B38" s="395">
        <v>0</v>
      </c>
      <c r="C38" s="692">
        <v>0</v>
      </c>
      <c r="D38" s="691">
        <v>0</v>
      </c>
      <c r="E38" s="390">
        <v>0</v>
      </c>
      <c r="F38" s="390">
        <v>0</v>
      </c>
      <c r="G38" s="390">
        <v>0</v>
      </c>
      <c r="H38" s="390">
        <v>0</v>
      </c>
      <c r="I38" s="390">
        <v>0</v>
      </c>
      <c r="J38" s="390">
        <v>0</v>
      </c>
      <c r="K38" s="394">
        <f t="shared" si="7"/>
        <v>0</v>
      </c>
      <c r="L38" s="394">
        <f t="shared" si="6"/>
        <v>0</v>
      </c>
      <c r="M38" s="402">
        <f t="shared" si="6"/>
        <v>0</v>
      </c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</row>
    <row r="39" spans="1:55" s="385" customFormat="1" ht="21" customHeight="1">
      <c r="A39" s="327" t="s">
        <v>79</v>
      </c>
      <c r="B39" s="395">
        <v>0</v>
      </c>
      <c r="C39" s="692">
        <v>1</v>
      </c>
      <c r="D39" s="691">
        <f>B39+C39</f>
        <v>1</v>
      </c>
      <c r="E39" s="390">
        <v>0</v>
      </c>
      <c r="F39" s="390">
        <v>0</v>
      </c>
      <c r="G39" s="390">
        <v>0</v>
      </c>
      <c r="H39" s="390">
        <v>0</v>
      </c>
      <c r="I39" s="390">
        <v>0</v>
      </c>
      <c r="J39" s="390">
        <v>0</v>
      </c>
      <c r="K39" s="394">
        <f t="shared" si="7"/>
        <v>0</v>
      </c>
      <c r="L39" s="394">
        <f t="shared" si="6"/>
        <v>1</v>
      </c>
      <c r="M39" s="402">
        <f t="shared" si="6"/>
        <v>1</v>
      </c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4"/>
      <c r="BB39" s="384"/>
      <c r="BC39" s="384"/>
    </row>
    <row r="40" spans="1:55" s="385" customFormat="1" ht="18.75" customHeight="1" thickBot="1">
      <c r="A40" s="311" t="s">
        <v>65</v>
      </c>
      <c r="B40" s="693">
        <f aca="true" t="shared" si="11" ref="B40:J40">SUM(B31:B39)</f>
        <v>0</v>
      </c>
      <c r="C40" s="694">
        <f t="shared" si="11"/>
        <v>1</v>
      </c>
      <c r="D40" s="695">
        <f t="shared" si="11"/>
        <v>1</v>
      </c>
      <c r="E40" s="696">
        <f t="shared" si="11"/>
        <v>0</v>
      </c>
      <c r="F40" s="694">
        <f t="shared" si="11"/>
        <v>0</v>
      </c>
      <c r="G40" s="695">
        <f t="shared" si="11"/>
        <v>0</v>
      </c>
      <c r="H40" s="697">
        <f t="shared" si="11"/>
        <v>0</v>
      </c>
      <c r="I40" s="694">
        <f t="shared" si="11"/>
        <v>0</v>
      </c>
      <c r="J40" s="695">
        <f t="shared" si="11"/>
        <v>0</v>
      </c>
      <c r="K40" s="698">
        <f t="shared" si="7"/>
        <v>0</v>
      </c>
      <c r="L40" s="698">
        <f t="shared" si="6"/>
        <v>1</v>
      </c>
      <c r="M40" s="699">
        <f t="shared" si="6"/>
        <v>1</v>
      </c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</row>
    <row r="41" spans="1:55" s="385" customFormat="1" ht="18.75" customHeight="1">
      <c r="A41" s="1875" t="s">
        <v>66</v>
      </c>
      <c r="B41" s="1876">
        <f>B29</f>
        <v>28</v>
      </c>
      <c r="C41" s="1877">
        <f aca="true" t="shared" si="12" ref="C41:J41">C29</f>
        <v>22</v>
      </c>
      <c r="D41" s="1878">
        <f>D29</f>
        <v>50</v>
      </c>
      <c r="E41" s="1879">
        <f t="shared" si="12"/>
        <v>0</v>
      </c>
      <c r="F41" s="1880">
        <f t="shared" si="12"/>
        <v>0</v>
      </c>
      <c r="G41" s="1878">
        <f t="shared" si="12"/>
        <v>0</v>
      </c>
      <c r="H41" s="1880">
        <f t="shared" si="12"/>
        <v>0</v>
      </c>
      <c r="I41" s="1877">
        <f t="shared" si="12"/>
        <v>0</v>
      </c>
      <c r="J41" s="1878">
        <f t="shared" si="12"/>
        <v>0</v>
      </c>
      <c r="K41" s="388">
        <f t="shared" si="7"/>
        <v>28</v>
      </c>
      <c r="L41" s="388">
        <f t="shared" si="6"/>
        <v>22</v>
      </c>
      <c r="M41" s="404">
        <f t="shared" si="6"/>
        <v>50</v>
      </c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4"/>
      <c r="BC41" s="384"/>
    </row>
    <row r="42" spans="1:55" s="385" customFormat="1" ht="18.75" customHeight="1" thickBot="1">
      <c r="A42" s="308" t="s">
        <v>64</v>
      </c>
      <c r="B42" s="1881">
        <f>B40</f>
        <v>0</v>
      </c>
      <c r="C42" s="1882">
        <f aca="true" t="shared" si="13" ref="C42:J42">C40</f>
        <v>1</v>
      </c>
      <c r="D42" s="1883">
        <f t="shared" si="13"/>
        <v>1</v>
      </c>
      <c r="E42" s="1884">
        <f t="shared" si="13"/>
        <v>0</v>
      </c>
      <c r="F42" s="1885">
        <f t="shared" si="13"/>
        <v>0</v>
      </c>
      <c r="G42" s="1883">
        <f t="shared" si="13"/>
        <v>0</v>
      </c>
      <c r="H42" s="1885">
        <f t="shared" si="13"/>
        <v>0</v>
      </c>
      <c r="I42" s="1882">
        <f t="shared" si="13"/>
        <v>0</v>
      </c>
      <c r="J42" s="1883">
        <f t="shared" si="13"/>
        <v>0</v>
      </c>
      <c r="K42" s="1886">
        <f t="shared" si="7"/>
        <v>0</v>
      </c>
      <c r="L42" s="698">
        <f t="shared" si="6"/>
        <v>1</v>
      </c>
      <c r="M42" s="699">
        <f t="shared" si="6"/>
        <v>1</v>
      </c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4"/>
      <c r="BB42" s="384"/>
      <c r="BC42" s="384"/>
    </row>
    <row r="43" spans="1:55" s="385" customFormat="1" ht="15" customHeight="1" thickBot="1">
      <c r="A43" s="342" t="s">
        <v>67</v>
      </c>
      <c r="B43" s="700">
        <f aca="true" t="shared" si="14" ref="B43:J43">SUM(B41:B42)</f>
        <v>28</v>
      </c>
      <c r="C43" s="701">
        <f t="shared" si="14"/>
        <v>23</v>
      </c>
      <c r="D43" s="702">
        <f t="shared" si="14"/>
        <v>51</v>
      </c>
      <c r="E43" s="703">
        <f t="shared" si="14"/>
        <v>0</v>
      </c>
      <c r="F43" s="405">
        <f t="shared" si="14"/>
        <v>0</v>
      </c>
      <c r="G43" s="702">
        <f t="shared" si="14"/>
        <v>0</v>
      </c>
      <c r="H43" s="405">
        <f t="shared" si="14"/>
        <v>0</v>
      </c>
      <c r="I43" s="701">
        <f t="shared" si="14"/>
        <v>0</v>
      </c>
      <c r="J43" s="702">
        <f t="shared" si="14"/>
        <v>0</v>
      </c>
      <c r="K43" s="704">
        <f t="shared" si="7"/>
        <v>28</v>
      </c>
      <c r="L43" s="705">
        <f t="shared" si="6"/>
        <v>23</v>
      </c>
      <c r="M43" s="406">
        <f t="shared" si="6"/>
        <v>51</v>
      </c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</row>
    <row r="45" spans="1:8" ht="12.75">
      <c r="A45" s="262" t="s">
        <v>302</v>
      </c>
      <c r="B45" s="262"/>
      <c r="C45" s="262"/>
      <c r="D45" s="262"/>
      <c r="E45" s="262"/>
      <c r="F45" s="262"/>
      <c r="G45" s="262"/>
      <c r="H45" s="262"/>
    </row>
    <row r="48" ht="15" customHeight="1"/>
    <row r="49" ht="15" customHeight="1"/>
    <row r="50" ht="12" customHeight="1"/>
    <row r="51" ht="12.75" customHeight="1"/>
  </sheetData>
  <sheetProtection/>
  <mergeCells count="10">
    <mergeCell ref="B1:M1"/>
    <mergeCell ref="A2:A6"/>
    <mergeCell ref="B2:M2"/>
    <mergeCell ref="B3:D3"/>
    <mergeCell ref="E3:G3"/>
    <mergeCell ref="H3:J3"/>
    <mergeCell ref="K3:M5"/>
    <mergeCell ref="B4:D5"/>
    <mergeCell ref="E4:G5"/>
    <mergeCell ref="H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DT15"/>
  <sheetViews>
    <sheetView zoomScalePageLayoutView="0" workbookViewId="0" topLeftCell="A1">
      <selection activeCell="Q22" sqref="Q22"/>
    </sheetView>
  </sheetViews>
  <sheetFormatPr defaultColWidth="9.00390625" defaultRowHeight="12.75"/>
  <cols>
    <col min="1" max="1" width="39.125" style="262" customWidth="1"/>
    <col min="2" max="2" width="6.75390625" style="262" customWidth="1"/>
    <col min="3" max="3" width="7.75390625" style="262" customWidth="1"/>
    <col min="4" max="4" width="4.625" style="262" customWidth="1"/>
    <col min="5" max="5" width="6.75390625" style="262" customWidth="1"/>
    <col min="6" max="6" width="7.375" style="262" customWidth="1"/>
    <col min="7" max="7" width="5.125" style="262" customWidth="1"/>
    <col min="8" max="8" width="6.625" style="262" customWidth="1"/>
    <col min="9" max="9" width="7.75390625" style="262" customWidth="1"/>
    <col min="10" max="10" width="5.25390625" style="262" customWidth="1"/>
    <col min="11" max="11" width="6.25390625" style="262" customWidth="1"/>
    <col min="12" max="12" width="7.25390625" style="262" customWidth="1"/>
    <col min="13" max="13" width="5.375" style="262" customWidth="1"/>
    <col min="14" max="14" width="6.75390625" style="262" customWidth="1"/>
    <col min="15" max="15" width="8.25390625" style="262" customWidth="1"/>
    <col min="16" max="16" width="5.375" style="262" customWidth="1"/>
    <col min="17" max="17" width="6.625" style="262" customWidth="1"/>
    <col min="18" max="18" width="7.375" style="262" customWidth="1"/>
    <col min="19" max="19" width="5.125" style="262" customWidth="1"/>
    <col min="20" max="124" width="9.125" style="261" customWidth="1"/>
    <col min="125" max="16384" width="9.125" style="262" customWidth="1"/>
  </cols>
  <sheetData>
    <row r="1" spans="1:19" ht="18.75" customHeight="1" thickBot="1">
      <c r="A1" s="2456" t="s">
        <v>47</v>
      </c>
      <c r="B1" s="2456"/>
      <c r="C1" s="2456"/>
      <c r="D1" s="2456"/>
      <c r="E1" s="2456"/>
      <c r="F1" s="2456"/>
      <c r="G1" s="2456"/>
      <c r="H1" s="2456"/>
      <c r="I1" s="2456"/>
      <c r="J1" s="2456"/>
      <c r="K1" s="2456"/>
      <c r="L1" s="2456"/>
      <c r="M1" s="2456"/>
      <c r="N1" s="2456"/>
      <c r="O1" s="2456"/>
      <c r="P1" s="2456"/>
      <c r="Q1" s="2456"/>
      <c r="R1" s="2456"/>
      <c r="S1" s="2456"/>
    </row>
    <row r="2" spans="1:19" ht="13.5" thickBot="1">
      <c r="A2" s="2457" t="s">
        <v>376</v>
      </c>
      <c r="B2" s="2458"/>
      <c r="C2" s="2458"/>
      <c r="D2" s="2458"/>
      <c r="E2" s="2458"/>
      <c r="F2" s="2458"/>
      <c r="G2" s="2458"/>
      <c r="H2" s="2458"/>
      <c r="I2" s="2458"/>
      <c r="J2" s="2458"/>
      <c r="K2" s="2458"/>
      <c r="L2" s="2458"/>
      <c r="M2" s="2458"/>
      <c r="N2" s="2458"/>
      <c r="O2" s="2458"/>
      <c r="P2" s="2458"/>
      <c r="Q2" s="2459"/>
      <c r="R2" s="2459"/>
      <c r="S2" s="2460"/>
    </row>
    <row r="3" spans="1:19" ht="15.75" customHeight="1" thickBot="1">
      <c r="A3" s="881"/>
      <c r="B3" s="2464" t="s">
        <v>88</v>
      </c>
      <c r="C3" s="2458"/>
      <c r="D3" s="2458"/>
      <c r="E3" s="2485" t="s">
        <v>68</v>
      </c>
      <c r="F3" s="2458"/>
      <c r="G3" s="2484"/>
      <c r="H3" s="2458" t="s">
        <v>69</v>
      </c>
      <c r="I3" s="2458"/>
      <c r="J3" s="2484"/>
      <c r="K3" s="2458" t="s">
        <v>70</v>
      </c>
      <c r="L3" s="2458"/>
      <c r="M3" s="2484"/>
      <c r="N3" s="2458" t="s">
        <v>48</v>
      </c>
      <c r="O3" s="2458"/>
      <c r="P3" s="2484"/>
      <c r="Q3" s="2467" t="s">
        <v>89</v>
      </c>
      <c r="R3" s="2467"/>
      <c r="S3" s="2468"/>
    </row>
    <row r="4" spans="1:19" ht="12.75" customHeight="1">
      <c r="A4" s="2461" t="s">
        <v>9</v>
      </c>
      <c r="B4" s="2518">
        <v>1</v>
      </c>
      <c r="C4" s="2519"/>
      <c r="D4" s="2520"/>
      <c r="E4" s="2525">
        <v>2</v>
      </c>
      <c r="F4" s="2519"/>
      <c r="G4" s="2520"/>
      <c r="H4" s="2467">
        <v>3</v>
      </c>
      <c r="I4" s="2467"/>
      <c r="J4" s="2476"/>
      <c r="K4" s="2467">
        <v>4</v>
      </c>
      <c r="L4" s="2467"/>
      <c r="M4" s="2476"/>
      <c r="N4" s="2467">
        <v>5</v>
      </c>
      <c r="O4" s="2467"/>
      <c r="P4" s="2476"/>
      <c r="Q4" s="2470"/>
      <c r="R4" s="2470"/>
      <c r="S4" s="2471"/>
    </row>
    <row r="5" spans="1:20" ht="15" customHeight="1">
      <c r="A5" s="2462"/>
      <c r="B5" s="2521" t="s">
        <v>90</v>
      </c>
      <c r="C5" s="2522"/>
      <c r="D5" s="2523"/>
      <c r="E5" s="2522" t="s">
        <v>90</v>
      </c>
      <c r="F5" s="2522"/>
      <c r="G5" s="2523"/>
      <c r="H5" s="2523" t="s">
        <v>90</v>
      </c>
      <c r="I5" s="2524"/>
      <c r="J5" s="2524"/>
      <c r="K5" s="2523" t="s">
        <v>90</v>
      </c>
      <c r="L5" s="2524"/>
      <c r="M5" s="2524"/>
      <c r="N5" s="2523" t="s">
        <v>90</v>
      </c>
      <c r="O5" s="2524"/>
      <c r="P5" s="2524"/>
      <c r="Q5" s="2473"/>
      <c r="R5" s="2473"/>
      <c r="S5" s="2473"/>
      <c r="T5" s="324"/>
    </row>
    <row r="6" spans="1:20" ht="26.25" customHeight="1">
      <c r="A6" s="2463"/>
      <c r="B6" s="265" t="s">
        <v>27</v>
      </c>
      <c r="C6" s="266" t="s">
        <v>51</v>
      </c>
      <c r="D6" s="267" t="s">
        <v>4</v>
      </c>
      <c r="E6" s="378" t="s">
        <v>27</v>
      </c>
      <c r="F6" s="266" t="s">
        <v>51</v>
      </c>
      <c r="G6" s="267" t="s">
        <v>4</v>
      </c>
      <c r="H6" s="378" t="s">
        <v>27</v>
      </c>
      <c r="I6" s="266" t="s">
        <v>51</v>
      </c>
      <c r="J6" s="267" t="s">
        <v>4</v>
      </c>
      <c r="K6" s="378" t="s">
        <v>27</v>
      </c>
      <c r="L6" s="266" t="s">
        <v>51</v>
      </c>
      <c r="M6" s="267" t="s">
        <v>4</v>
      </c>
      <c r="N6" s="378" t="s">
        <v>27</v>
      </c>
      <c r="O6" s="266" t="s">
        <v>51</v>
      </c>
      <c r="P6" s="267" t="s">
        <v>4</v>
      </c>
      <c r="Q6" s="378" t="s">
        <v>27</v>
      </c>
      <c r="R6" s="266" t="s">
        <v>51</v>
      </c>
      <c r="S6" s="267" t="s">
        <v>4</v>
      </c>
      <c r="T6" s="324"/>
    </row>
    <row r="7" spans="1:20" ht="12.75">
      <c r="A7" s="407" t="s">
        <v>91</v>
      </c>
      <c r="B7" s="1463"/>
      <c r="C7" s="1464"/>
      <c r="D7" s="1465"/>
      <c r="E7" s="1466"/>
      <c r="F7" s="1464"/>
      <c r="G7" s="1465"/>
      <c r="H7" s="1466"/>
      <c r="I7" s="1464"/>
      <c r="J7" s="1465"/>
      <c r="K7" s="1466"/>
      <c r="L7" s="1464"/>
      <c r="M7" s="1465"/>
      <c r="N7" s="1466"/>
      <c r="O7" s="1464"/>
      <c r="P7" s="1465"/>
      <c r="Q7" s="408"/>
      <c r="R7" s="408"/>
      <c r="S7" s="409"/>
      <c r="T7" s="324"/>
    </row>
    <row r="8" spans="1:124" s="282" customFormat="1" ht="15" customHeight="1">
      <c r="A8" s="1467" t="s">
        <v>92</v>
      </c>
      <c r="B8" s="2199">
        <v>40</v>
      </c>
      <c r="C8" s="2200">
        <v>28</v>
      </c>
      <c r="D8" s="2201">
        <f>C8+B8</f>
        <v>68</v>
      </c>
      <c r="E8" s="2202">
        <v>68</v>
      </c>
      <c r="F8" s="2203">
        <v>15</v>
      </c>
      <c r="G8" s="2204">
        <f>F8+E8</f>
        <v>83</v>
      </c>
      <c r="H8" s="2202">
        <v>55</v>
      </c>
      <c r="I8" s="2205">
        <v>10</v>
      </c>
      <c r="J8" s="2204">
        <f>H8+I8</f>
        <v>65</v>
      </c>
      <c r="K8" s="2206">
        <v>59</v>
      </c>
      <c r="L8" s="2202">
        <v>3</v>
      </c>
      <c r="M8" s="2204">
        <f>K8+L8</f>
        <v>62</v>
      </c>
      <c r="N8" s="2206">
        <v>3</v>
      </c>
      <c r="O8" s="2205">
        <v>1</v>
      </c>
      <c r="P8" s="2204">
        <f>N8+O8</f>
        <v>4</v>
      </c>
      <c r="Q8" s="2203">
        <f>B8+E8+H8+K8+N8</f>
        <v>225</v>
      </c>
      <c r="R8" s="2203">
        <f>I8+L8+O8+C8+F8</f>
        <v>57</v>
      </c>
      <c r="S8" s="2207">
        <f>R8+Q8</f>
        <v>282</v>
      </c>
      <c r="T8" s="2208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</row>
    <row r="9" spans="1:20" s="2217" customFormat="1" ht="12.75">
      <c r="A9" s="1887" t="s">
        <v>8</v>
      </c>
      <c r="B9" s="2209">
        <f aca="true" t="shared" si="0" ref="B9:P9">B8</f>
        <v>40</v>
      </c>
      <c r="C9" s="2210">
        <f t="shared" si="0"/>
        <v>28</v>
      </c>
      <c r="D9" s="2211">
        <f t="shared" si="0"/>
        <v>68</v>
      </c>
      <c r="E9" s="2210">
        <f t="shared" si="0"/>
        <v>68</v>
      </c>
      <c r="F9" s="2212">
        <f t="shared" si="0"/>
        <v>15</v>
      </c>
      <c r="G9" s="2213">
        <f t="shared" si="0"/>
        <v>83</v>
      </c>
      <c r="H9" s="2210">
        <f t="shared" si="0"/>
        <v>55</v>
      </c>
      <c r="I9" s="2212">
        <f t="shared" si="0"/>
        <v>10</v>
      </c>
      <c r="J9" s="2213">
        <f t="shared" si="0"/>
        <v>65</v>
      </c>
      <c r="K9" s="2210">
        <f t="shared" si="0"/>
        <v>59</v>
      </c>
      <c r="L9" s="2210">
        <f t="shared" si="0"/>
        <v>3</v>
      </c>
      <c r="M9" s="2211">
        <f t="shared" si="0"/>
        <v>62</v>
      </c>
      <c r="N9" s="2210">
        <f t="shared" si="0"/>
        <v>3</v>
      </c>
      <c r="O9" s="2212">
        <f t="shared" si="0"/>
        <v>1</v>
      </c>
      <c r="P9" s="2213">
        <f t="shared" si="0"/>
        <v>4</v>
      </c>
      <c r="Q9" s="2214">
        <f>H9+K9+N9+E9+B9</f>
        <v>225</v>
      </c>
      <c r="R9" s="2214">
        <f>I9+L9+O9+C9+F9</f>
        <v>57</v>
      </c>
      <c r="S9" s="2215">
        <f>R9+Q9</f>
        <v>282</v>
      </c>
      <c r="T9" s="2216"/>
    </row>
    <row r="10" spans="1:124" s="282" customFormat="1" ht="12.75">
      <c r="A10" s="1467" t="s">
        <v>92</v>
      </c>
      <c r="B10" s="2218">
        <v>11</v>
      </c>
      <c r="C10" s="2219">
        <v>0</v>
      </c>
      <c r="D10" s="2201">
        <f>B10+C10</f>
        <v>11</v>
      </c>
      <c r="E10" s="2219">
        <v>0</v>
      </c>
      <c r="F10" s="2220">
        <v>7</v>
      </c>
      <c r="G10" s="2204">
        <f>E10+F10</f>
        <v>7</v>
      </c>
      <c r="H10" s="2202">
        <v>2</v>
      </c>
      <c r="I10" s="2205">
        <v>1</v>
      </c>
      <c r="J10" s="2204">
        <f>H10+I10</f>
        <v>3</v>
      </c>
      <c r="K10" s="2202">
        <v>5</v>
      </c>
      <c r="L10" s="2202">
        <v>1</v>
      </c>
      <c r="M10" s="2201">
        <f>K10+L10</f>
        <v>6</v>
      </c>
      <c r="N10" s="2202">
        <v>0</v>
      </c>
      <c r="O10" s="2205">
        <v>0</v>
      </c>
      <c r="P10" s="2204">
        <v>0</v>
      </c>
      <c r="Q10" s="2203">
        <f>B10+E10+H10+K10+N10</f>
        <v>18</v>
      </c>
      <c r="R10" s="2203">
        <f>I10+L10+O10+F10+C10</f>
        <v>9</v>
      </c>
      <c r="S10" s="2207">
        <f>R10+Q10</f>
        <v>27</v>
      </c>
      <c r="T10" s="2208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</row>
    <row r="11" spans="1:20" s="2217" customFormat="1" ht="13.5" thickBot="1">
      <c r="A11" s="1888" t="s">
        <v>65</v>
      </c>
      <c r="B11" s="2221">
        <f>B10</f>
        <v>11</v>
      </c>
      <c r="C11" s="2222">
        <f aca="true" t="shared" si="1" ref="C11:M11">C10</f>
        <v>0</v>
      </c>
      <c r="D11" s="2223">
        <f t="shared" si="1"/>
        <v>11</v>
      </c>
      <c r="E11" s="2224">
        <f t="shared" si="1"/>
        <v>0</v>
      </c>
      <c r="F11" s="2225">
        <f t="shared" si="1"/>
        <v>7</v>
      </c>
      <c r="G11" s="2226">
        <f t="shared" si="1"/>
        <v>7</v>
      </c>
      <c r="H11" s="2222">
        <f t="shared" si="1"/>
        <v>2</v>
      </c>
      <c r="I11" s="2225">
        <f t="shared" si="1"/>
        <v>1</v>
      </c>
      <c r="J11" s="2226">
        <f t="shared" si="1"/>
        <v>3</v>
      </c>
      <c r="K11" s="2222">
        <f>K10</f>
        <v>5</v>
      </c>
      <c r="L11" s="2224">
        <v>1</v>
      </c>
      <c r="M11" s="2227">
        <f t="shared" si="1"/>
        <v>6</v>
      </c>
      <c r="N11" s="2210">
        <f>N10</f>
        <v>0</v>
      </c>
      <c r="O11" s="2212">
        <f>O10</f>
        <v>0</v>
      </c>
      <c r="P11" s="2213">
        <f>P10</f>
        <v>0</v>
      </c>
      <c r="Q11" s="2214">
        <f>H11+K11+N11+E11+B11</f>
        <v>18</v>
      </c>
      <c r="R11" s="2214">
        <f>I11+L11+O11+F11+C11</f>
        <v>9</v>
      </c>
      <c r="S11" s="2215">
        <f>R11+Q11</f>
        <v>27</v>
      </c>
      <c r="T11" s="2216"/>
    </row>
    <row r="12" spans="1:19" s="2240" customFormat="1" ht="13.5" thickBot="1">
      <c r="A12" s="1889" t="s">
        <v>93</v>
      </c>
      <c r="B12" s="2228">
        <f>B11+B9</f>
        <v>51</v>
      </c>
      <c r="C12" s="2229">
        <f>C11+C9</f>
        <v>28</v>
      </c>
      <c r="D12" s="2230">
        <f>D11+D9</f>
        <v>79</v>
      </c>
      <c r="E12" s="2231">
        <f>E8+E10</f>
        <v>68</v>
      </c>
      <c r="F12" s="2232">
        <f>F9+F11</f>
        <v>22</v>
      </c>
      <c r="G12" s="2233">
        <f>E12+F12</f>
        <v>90</v>
      </c>
      <c r="H12" s="2232">
        <f>H11+H9</f>
        <v>57</v>
      </c>
      <c r="I12" s="2234">
        <f>I11+I9</f>
        <v>11</v>
      </c>
      <c r="J12" s="2233">
        <f>J11+J9</f>
        <v>68</v>
      </c>
      <c r="K12" s="2232">
        <f>K11+K9</f>
        <v>64</v>
      </c>
      <c r="L12" s="2235">
        <f>L11+L9</f>
        <v>4</v>
      </c>
      <c r="M12" s="2236">
        <f>K12+L12</f>
        <v>68</v>
      </c>
      <c r="N12" s="2237">
        <f>N11+N9</f>
        <v>3</v>
      </c>
      <c r="O12" s="2234">
        <f>O11+O9</f>
        <v>1</v>
      </c>
      <c r="P12" s="2233">
        <f>P11+P9</f>
        <v>4</v>
      </c>
      <c r="Q12" s="2238">
        <f>H12+K12+N12+E12+B12</f>
        <v>243</v>
      </c>
      <c r="R12" s="2238">
        <f>I12+L12+O12+F12+C12</f>
        <v>66</v>
      </c>
      <c r="S12" s="2239">
        <f>R12+Q12</f>
        <v>309</v>
      </c>
    </row>
    <row r="13" spans="1:19" s="708" customFormat="1" ht="12.75">
      <c r="A13" s="1468"/>
      <c r="B13" s="1469"/>
      <c r="C13" s="1469"/>
      <c r="D13" s="1469"/>
      <c r="E13" s="1469"/>
      <c r="F13" s="1470"/>
      <c r="G13" s="1470"/>
      <c r="H13" s="1470"/>
      <c r="I13" s="1470"/>
      <c r="J13" s="1470"/>
      <c r="K13" s="1470"/>
      <c r="L13" s="1470"/>
      <c r="M13" s="1470"/>
      <c r="N13" s="1470"/>
      <c r="O13" s="1470"/>
      <c r="P13" s="1470"/>
      <c r="Q13" s="1471"/>
      <c r="R13" s="1471"/>
      <c r="S13" s="1472"/>
    </row>
    <row r="14" spans="6:20" ht="15" customHeight="1">
      <c r="F14" s="1473" t="s">
        <v>303</v>
      </c>
      <c r="G14" s="1473"/>
      <c r="H14" s="1473"/>
      <c r="I14" s="1473"/>
      <c r="J14" s="1473"/>
      <c r="K14" s="1473"/>
      <c r="L14" s="1473"/>
      <c r="M14" s="1473"/>
      <c r="N14" s="1473"/>
      <c r="O14" s="1473"/>
      <c r="P14" s="1473"/>
      <c r="Q14" s="1473"/>
      <c r="R14" s="1473"/>
      <c r="S14" s="1474"/>
      <c r="T14" s="652"/>
    </row>
    <row r="15" spans="17:19" ht="12.75">
      <c r="Q15" s="314"/>
      <c r="R15" s="314"/>
      <c r="S15" s="314"/>
    </row>
  </sheetData>
  <sheetProtection/>
  <mergeCells count="19">
    <mergeCell ref="N4:P4"/>
    <mergeCell ref="B5:D5"/>
    <mergeCell ref="E5:G5"/>
    <mergeCell ref="H5:J5"/>
    <mergeCell ref="K5:M5"/>
    <mergeCell ref="N5:P5"/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4"/>
  <sheetViews>
    <sheetView zoomScalePageLayoutView="0" workbookViewId="0" topLeftCell="A1">
      <selection activeCell="A2" sqref="A2:V2"/>
    </sheetView>
  </sheetViews>
  <sheetFormatPr defaultColWidth="9.00390625" defaultRowHeight="12.75"/>
  <cols>
    <col min="1" max="1" width="37.625" style="262" customWidth="1"/>
    <col min="2" max="2" width="8.125" style="262" customWidth="1"/>
    <col min="3" max="3" width="6.75390625" style="262" customWidth="1"/>
    <col min="4" max="4" width="5.75390625" style="262" customWidth="1"/>
    <col min="5" max="5" width="7.125" style="262" customWidth="1"/>
    <col min="6" max="6" width="6.625" style="262" customWidth="1"/>
    <col min="7" max="7" width="5.00390625" style="262" customWidth="1"/>
    <col min="8" max="8" width="7.625" style="262" customWidth="1"/>
    <col min="9" max="9" width="6.375" style="262" customWidth="1"/>
    <col min="10" max="10" width="5.00390625" style="262" customWidth="1"/>
    <col min="11" max="11" width="7.375" style="262" customWidth="1"/>
    <col min="12" max="12" width="6.375" style="262" customWidth="1"/>
    <col min="13" max="13" width="4.75390625" style="262" customWidth="1"/>
    <col min="14" max="15" width="7.25390625" style="262" customWidth="1"/>
    <col min="16" max="16" width="4.625" style="262" customWidth="1"/>
    <col min="17" max="17" width="7.125" style="262" customWidth="1"/>
    <col min="18" max="18" width="6.625" style="262" customWidth="1"/>
    <col min="19" max="19" width="4.75390625" style="262" customWidth="1"/>
    <col min="20" max="20" width="7.75390625" style="262" customWidth="1"/>
    <col min="21" max="21" width="7.125" style="262" customWidth="1"/>
    <col min="22" max="22" width="4.625" style="262" customWidth="1"/>
    <col min="23" max="127" width="9.125" style="261" customWidth="1"/>
    <col min="128" max="16384" width="9.125" style="262" customWidth="1"/>
  </cols>
  <sheetData>
    <row r="1" spans="1:22" ht="18.75" customHeight="1" thickBot="1">
      <c r="A1" s="2480" t="s">
        <v>47</v>
      </c>
      <c r="B1" s="2480"/>
      <c r="C1" s="2480"/>
      <c r="D1" s="2480"/>
      <c r="E1" s="2480"/>
      <c r="F1" s="2480"/>
      <c r="G1" s="2480"/>
      <c r="H1" s="2480"/>
      <c r="I1" s="2480"/>
      <c r="J1" s="2480"/>
      <c r="K1" s="2480"/>
      <c r="L1" s="2480"/>
      <c r="M1" s="2480"/>
      <c r="N1" s="2480"/>
      <c r="O1" s="2480"/>
      <c r="P1" s="2480"/>
      <c r="Q1" s="2480"/>
      <c r="R1" s="2480"/>
      <c r="S1" s="2480"/>
      <c r="T1" s="2480"/>
      <c r="U1" s="2480"/>
      <c r="V1" s="2480"/>
    </row>
    <row r="2" spans="1:22" ht="13.5" thickBot="1">
      <c r="A2" s="2481" t="s">
        <v>377</v>
      </c>
      <c r="B2" s="2529"/>
      <c r="C2" s="2529"/>
      <c r="D2" s="2529"/>
      <c r="E2" s="2529"/>
      <c r="F2" s="2529"/>
      <c r="G2" s="2529"/>
      <c r="H2" s="2529"/>
      <c r="I2" s="2529"/>
      <c r="J2" s="2529"/>
      <c r="K2" s="2529"/>
      <c r="L2" s="2529"/>
      <c r="M2" s="2529"/>
      <c r="N2" s="2529"/>
      <c r="O2" s="2529"/>
      <c r="P2" s="2529"/>
      <c r="Q2" s="2529"/>
      <c r="R2" s="2529"/>
      <c r="S2" s="2529"/>
      <c r="T2" s="2529"/>
      <c r="U2" s="2529"/>
      <c r="V2" s="2530"/>
    </row>
    <row r="3" spans="1:22" ht="15.75" customHeight="1" thickBot="1">
      <c r="A3" s="2461" t="s">
        <v>9</v>
      </c>
      <c r="B3" s="2464" t="s">
        <v>69</v>
      </c>
      <c r="C3" s="2458"/>
      <c r="D3" s="2484"/>
      <c r="E3" s="2485" t="s">
        <v>70</v>
      </c>
      <c r="F3" s="2458"/>
      <c r="G3" s="2484"/>
      <c r="H3" s="2485" t="s">
        <v>48</v>
      </c>
      <c r="I3" s="2458"/>
      <c r="J3" s="2484"/>
      <c r="K3" s="2485" t="s">
        <v>70</v>
      </c>
      <c r="L3" s="2458"/>
      <c r="M3" s="2484"/>
      <c r="N3" s="2485" t="s">
        <v>48</v>
      </c>
      <c r="O3" s="2458"/>
      <c r="P3" s="2484"/>
      <c r="Q3" s="2485" t="s">
        <v>48</v>
      </c>
      <c r="R3" s="2458"/>
      <c r="S3" s="2465"/>
      <c r="T3" s="2466" t="s">
        <v>89</v>
      </c>
      <c r="U3" s="2467"/>
      <c r="V3" s="2468"/>
    </row>
    <row r="4" spans="1:22" ht="12.75" customHeight="1">
      <c r="A4" s="2462"/>
      <c r="B4" s="411">
        <v>1</v>
      </c>
      <c r="C4" s="411"/>
      <c r="D4" s="412"/>
      <c r="E4" s="2525">
        <v>2</v>
      </c>
      <c r="F4" s="2519"/>
      <c r="G4" s="2520"/>
      <c r="H4" s="2525">
        <v>3</v>
      </c>
      <c r="I4" s="2519"/>
      <c r="J4" s="2520"/>
      <c r="K4" s="2525">
        <v>4</v>
      </c>
      <c r="L4" s="2519"/>
      <c r="M4" s="2520"/>
      <c r="N4" s="2525">
        <v>5</v>
      </c>
      <c r="O4" s="2519"/>
      <c r="P4" s="2520"/>
      <c r="Q4" s="2525">
        <v>6</v>
      </c>
      <c r="R4" s="2519"/>
      <c r="S4" s="2526"/>
      <c r="T4" s="2469"/>
      <c r="U4" s="2470"/>
      <c r="V4" s="2471"/>
    </row>
    <row r="5" spans="1:22" ht="15" customHeight="1">
      <c r="A5" s="2462"/>
      <c r="B5" s="2521" t="s">
        <v>90</v>
      </c>
      <c r="C5" s="2522"/>
      <c r="D5" s="2523"/>
      <c r="E5" s="2527" t="s">
        <v>90</v>
      </c>
      <c r="F5" s="2522"/>
      <c r="G5" s="2523"/>
      <c r="H5" s="2527" t="s">
        <v>90</v>
      </c>
      <c r="I5" s="2522"/>
      <c r="J5" s="2523"/>
      <c r="K5" s="2527" t="s">
        <v>90</v>
      </c>
      <c r="L5" s="2522"/>
      <c r="M5" s="2523"/>
      <c r="N5" s="2527" t="s">
        <v>90</v>
      </c>
      <c r="O5" s="2522"/>
      <c r="P5" s="2523"/>
      <c r="Q5" s="2527" t="s">
        <v>90</v>
      </c>
      <c r="R5" s="2522"/>
      <c r="S5" s="2528"/>
      <c r="T5" s="2472"/>
      <c r="U5" s="2473"/>
      <c r="V5" s="2474"/>
    </row>
    <row r="6" spans="1:22" ht="24" customHeight="1">
      <c r="A6" s="2463"/>
      <c r="B6" s="265" t="s">
        <v>27</v>
      </c>
      <c r="C6" s="266" t="s">
        <v>51</v>
      </c>
      <c r="D6" s="267" t="s">
        <v>4</v>
      </c>
      <c r="E6" s="345" t="s">
        <v>27</v>
      </c>
      <c r="F6" s="266" t="s">
        <v>51</v>
      </c>
      <c r="G6" s="267" t="s">
        <v>4</v>
      </c>
      <c r="H6" s="378" t="s">
        <v>27</v>
      </c>
      <c r="I6" s="266" t="s">
        <v>51</v>
      </c>
      <c r="J6" s="267" t="s">
        <v>4</v>
      </c>
      <c r="K6" s="378" t="s">
        <v>27</v>
      </c>
      <c r="L6" s="266" t="s">
        <v>51</v>
      </c>
      <c r="M6" s="267" t="s">
        <v>4</v>
      </c>
      <c r="N6" s="378" t="s">
        <v>27</v>
      </c>
      <c r="O6" s="266" t="s">
        <v>51</v>
      </c>
      <c r="P6" s="267" t="s">
        <v>4</v>
      </c>
      <c r="Q6" s="378" t="s">
        <v>27</v>
      </c>
      <c r="R6" s="266" t="s">
        <v>51</v>
      </c>
      <c r="S6" s="380" t="s">
        <v>4</v>
      </c>
      <c r="T6" s="378" t="s">
        <v>27</v>
      </c>
      <c r="U6" s="266" t="s">
        <v>51</v>
      </c>
      <c r="V6" s="1251" t="s">
        <v>4</v>
      </c>
    </row>
    <row r="7" spans="1:22" ht="25.5">
      <c r="A7" s="407" t="s">
        <v>91</v>
      </c>
      <c r="B7" s="897"/>
      <c r="C7" s="898"/>
      <c r="D7" s="899"/>
      <c r="E7" s="900"/>
      <c r="F7" s="898"/>
      <c r="G7" s="899"/>
      <c r="H7" s="901"/>
      <c r="I7" s="902"/>
      <c r="J7" s="903"/>
      <c r="K7" s="901"/>
      <c r="L7" s="904"/>
      <c r="M7" s="903"/>
      <c r="N7" s="901"/>
      <c r="O7" s="902"/>
      <c r="P7" s="903"/>
      <c r="Q7" s="901"/>
      <c r="R7" s="904"/>
      <c r="S7" s="905"/>
      <c r="T7" s="906"/>
      <c r="U7" s="907"/>
      <c r="V7" s="908"/>
    </row>
    <row r="8" spans="1:22" ht="13.5" thickBot="1">
      <c r="A8" s="1217" t="s">
        <v>92</v>
      </c>
      <c r="B8" s="1218">
        <v>5</v>
      </c>
      <c r="C8" s="1219">
        <v>4</v>
      </c>
      <c r="D8" s="1220">
        <f>B8+C8</f>
        <v>9</v>
      </c>
      <c r="E8" s="1221">
        <v>0</v>
      </c>
      <c r="F8" s="1219">
        <v>0</v>
      </c>
      <c r="G8" s="1220">
        <f>E8+F8</f>
        <v>0</v>
      </c>
      <c r="H8" s="1222">
        <v>0</v>
      </c>
      <c r="I8" s="1223">
        <v>0</v>
      </c>
      <c r="J8" s="1220">
        <v>0</v>
      </c>
      <c r="K8" s="1222">
        <v>0</v>
      </c>
      <c r="L8" s="1223">
        <v>0</v>
      </c>
      <c r="M8" s="1220">
        <v>0</v>
      </c>
      <c r="N8" s="1222">
        <v>0</v>
      </c>
      <c r="O8" s="1223">
        <v>0</v>
      </c>
      <c r="P8" s="1220">
        <f>N8+O8</f>
        <v>0</v>
      </c>
      <c r="Q8" s="1222">
        <v>0</v>
      </c>
      <c r="R8" s="1223">
        <v>0</v>
      </c>
      <c r="S8" s="1224">
        <f>Q8+R8</f>
        <v>0</v>
      </c>
      <c r="T8" s="1225">
        <f>H8+K8+Q8+E8+B8+N8</f>
        <v>5</v>
      </c>
      <c r="U8" s="1226">
        <f>I8+L8+R8+F8+C8</f>
        <v>4</v>
      </c>
      <c r="V8" s="1227">
        <f>U8+T8</f>
        <v>9</v>
      </c>
    </row>
    <row r="9" spans="1:51" s="896" customFormat="1" ht="13.5" thickBot="1">
      <c r="A9" s="1241" t="s">
        <v>8</v>
      </c>
      <c r="B9" s="1242">
        <f>B8</f>
        <v>5</v>
      </c>
      <c r="C9" s="1243">
        <f>C8</f>
        <v>4</v>
      </c>
      <c r="D9" s="1244">
        <f>D8</f>
        <v>9</v>
      </c>
      <c r="E9" s="723">
        <v>0</v>
      </c>
      <c r="F9" s="1245">
        <v>0</v>
      </c>
      <c r="G9" s="1246">
        <f>E9+F9</f>
        <v>0</v>
      </c>
      <c r="H9" s="911">
        <v>0</v>
      </c>
      <c r="I9" s="912">
        <v>0</v>
      </c>
      <c r="J9" s="1246">
        <v>0</v>
      </c>
      <c r="K9" s="911">
        <v>0</v>
      </c>
      <c r="L9" s="912">
        <v>0</v>
      </c>
      <c r="M9" s="1246">
        <v>0</v>
      </c>
      <c r="N9" s="911">
        <v>0</v>
      </c>
      <c r="O9" s="912">
        <v>0</v>
      </c>
      <c r="P9" s="1246">
        <f>N9+O9</f>
        <v>0</v>
      </c>
      <c r="Q9" s="911">
        <v>0</v>
      </c>
      <c r="R9" s="912">
        <v>0</v>
      </c>
      <c r="S9" s="1247">
        <f>Q9+R9</f>
        <v>0</v>
      </c>
      <c r="T9" s="1248">
        <f>H9+K9+Q9+E9+B9+N9</f>
        <v>5</v>
      </c>
      <c r="U9" s="1249">
        <f>I9+L9+R9+F9+C9</f>
        <v>4</v>
      </c>
      <c r="V9" s="1250">
        <f>U9+T9</f>
        <v>9</v>
      </c>
      <c r="W9" s="708"/>
      <c r="X9" s="708"/>
      <c r="Y9" s="708"/>
      <c r="Z9" s="708"/>
      <c r="AA9" s="708"/>
      <c r="AB9" s="708"/>
      <c r="AC9" s="708"/>
      <c r="AD9" s="708"/>
      <c r="AE9" s="708"/>
      <c r="AF9" s="708"/>
      <c r="AG9" s="708"/>
      <c r="AH9" s="708"/>
      <c r="AI9" s="708"/>
      <c r="AJ9" s="708"/>
      <c r="AK9" s="708"/>
      <c r="AL9" s="708"/>
      <c r="AM9" s="708"/>
      <c r="AN9" s="708"/>
      <c r="AO9" s="708"/>
      <c r="AP9" s="708"/>
      <c r="AQ9" s="708"/>
      <c r="AR9" s="708"/>
      <c r="AS9" s="708"/>
      <c r="AT9" s="708"/>
      <c r="AU9" s="708"/>
      <c r="AV9" s="708"/>
      <c r="AW9" s="708"/>
      <c r="AX9" s="708"/>
      <c r="AY9" s="708"/>
    </row>
    <row r="10" spans="1:51" s="413" customFormat="1" ht="12.75">
      <c r="A10" s="1228" t="s">
        <v>92</v>
      </c>
      <c r="B10" s="1229">
        <v>2</v>
      </c>
      <c r="C10" s="1230">
        <v>0</v>
      </c>
      <c r="D10" s="1231">
        <f>B10+C10</f>
        <v>2</v>
      </c>
      <c r="E10" s="1232">
        <v>0</v>
      </c>
      <c r="F10" s="1233">
        <v>0</v>
      </c>
      <c r="G10" s="1231">
        <v>0</v>
      </c>
      <c r="H10" s="1234">
        <v>0</v>
      </c>
      <c r="I10" s="1235">
        <v>0</v>
      </c>
      <c r="J10" s="1236">
        <v>0</v>
      </c>
      <c r="K10" s="1234">
        <v>0</v>
      </c>
      <c r="L10" s="1235">
        <v>0</v>
      </c>
      <c r="M10" s="1231">
        <v>0</v>
      </c>
      <c r="N10" s="1234">
        <v>0</v>
      </c>
      <c r="O10" s="1235">
        <v>0</v>
      </c>
      <c r="P10" s="1231">
        <f>N10+O10</f>
        <v>0</v>
      </c>
      <c r="Q10" s="1234">
        <v>0</v>
      </c>
      <c r="R10" s="1235">
        <v>0</v>
      </c>
      <c r="S10" s="1237">
        <v>0</v>
      </c>
      <c r="T10" s="1238">
        <f>H10+K10+Q10+B10</f>
        <v>2</v>
      </c>
      <c r="U10" s="1239">
        <f>I10+L10+R10</f>
        <v>0</v>
      </c>
      <c r="V10" s="1240">
        <f>U10+T10</f>
        <v>2</v>
      </c>
      <c r="W10" s="708"/>
      <c r="X10" s="708"/>
      <c r="Y10" s="708"/>
      <c r="Z10" s="708"/>
      <c r="AA10" s="708"/>
      <c r="AB10" s="708"/>
      <c r="AC10" s="708"/>
      <c r="AD10" s="708"/>
      <c r="AE10" s="708"/>
      <c r="AF10" s="708"/>
      <c r="AG10" s="708"/>
      <c r="AH10" s="708"/>
      <c r="AI10" s="708"/>
      <c r="AJ10" s="708"/>
      <c r="AK10" s="708"/>
      <c r="AL10" s="708"/>
      <c r="AM10" s="708"/>
      <c r="AN10" s="708"/>
      <c r="AO10" s="708"/>
      <c r="AP10" s="708"/>
      <c r="AQ10" s="708"/>
      <c r="AR10" s="708"/>
      <c r="AS10" s="708"/>
      <c r="AT10" s="708"/>
      <c r="AU10" s="708"/>
      <c r="AV10" s="708"/>
      <c r="AW10" s="708"/>
      <c r="AX10" s="708"/>
      <c r="AY10" s="708"/>
    </row>
    <row r="11" spans="1:51" s="896" customFormat="1" ht="13.5" thickBot="1">
      <c r="A11" s="709" t="s">
        <v>65</v>
      </c>
      <c r="B11" s="711">
        <v>2</v>
      </c>
      <c r="C11" s="712">
        <v>0</v>
      </c>
      <c r="D11" s="713">
        <f>B11+C11</f>
        <v>2</v>
      </c>
      <c r="E11" s="714">
        <v>0</v>
      </c>
      <c r="F11" s="715">
        <v>0</v>
      </c>
      <c r="G11" s="713">
        <v>0</v>
      </c>
      <c r="H11" s="716">
        <v>0</v>
      </c>
      <c r="I11" s="717">
        <v>0</v>
      </c>
      <c r="J11" s="718">
        <f>H11+I11</f>
        <v>0</v>
      </c>
      <c r="K11" s="716">
        <f aca="true" t="shared" si="0" ref="K11:S11">K10</f>
        <v>0</v>
      </c>
      <c r="L11" s="717">
        <f t="shared" si="0"/>
        <v>0</v>
      </c>
      <c r="M11" s="718">
        <f t="shared" si="0"/>
        <v>0</v>
      </c>
      <c r="N11" s="716">
        <f>N10</f>
        <v>0</v>
      </c>
      <c r="O11" s="717">
        <f>O10</f>
        <v>0</v>
      </c>
      <c r="P11" s="718">
        <f>P10</f>
        <v>0</v>
      </c>
      <c r="Q11" s="716">
        <f t="shared" si="0"/>
        <v>0</v>
      </c>
      <c r="R11" s="717">
        <f t="shared" si="0"/>
        <v>0</v>
      </c>
      <c r="S11" s="719">
        <f t="shared" si="0"/>
        <v>0</v>
      </c>
      <c r="T11" s="720">
        <f>H11+K11+Q11+E11+B11</f>
        <v>2</v>
      </c>
      <c r="U11" s="721">
        <f>I11+L11+R11</f>
        <v>0</v>
      </c>
      <c r="V11" s="722">
        <f>U11+T11</f>
        <v>2</v>
      </c>
      <c r="W11" s="708"/>
      <c r="X11" s="708"/>
      <c r="Y11" s="708"/>
      <c r="Z11" s="708"/>
      <c r="AA11" s="708"/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8"/>
      <c r="AM11" s="708"/>
      <c r="AN11" s="708"/>
      <c r="AO11" s="708"/>
      <c r="AP11" s="708"/>
      <c r="AQ11" s="708"/>
      <c r="AR11" s="708"/>
      <c r="AS11" s="708"/>
      <c r="AT11" s="708"/>
      <c r="AU11" s="708"/>
      <c r="AV11" s="708"/>
      <c r="AW11" s="708"/>
      <c r="AX11" s="708"/>
      <c r="AY11" s="708"/>
    </row>
    <row r="12" spans="1:53" s="410" customFormat="1" ht="13.5" thickBot="1">
      <c r="A12" s="710" t="s">
        <v>93</v>
      </c>
      <c r="B12" s="909">
        <f>B11+B9</f>
        <v>7</v>
      </c>
      <c r="C12" s="909">
        <f>C8</f>
        <v>4</v>
      </c>
      <c r="D12" s="909">
        <f>D11+D9</f>
        <v>11</v>
      </c>
      <c r="E12" s="723">
        <f>E9+E11</f>
        <v>0</v>
      </c>
      <c r="F12" s="723">
        <f aca="true" t="shared" si="1" ref="F12:V12">F9+F11</f>
        <v>0</v>
      </c>
      <c r="G12" s="723">
        <f t="shared" si="1"/>
        <v>0</v>
      </c>
      <c r="H12" s="723">
        <f t="shared" si="1"/>
        <v>0</v>
      </c>
      <c r="I12" s="723">
        <f t="shared" si="1"/>
        <v>0</v>
      </c>
      <c r="J12" s="723">
        <f t="shared" si="1"/>
        <v>0</v>
      </c>
      <c r="K12" s="723">
        <f t="shared" si="1"/>
        <v>0</v>
      </c>
      <c r="L12" s="723">
        <f t="shared" si="1"/>
        <v>0</v>
      </c>
      <c r="M12" s="723">
        <f t="shared" si="1"/>
        <v>0</v>
      </c>
      <c r="N12" s="723">
        <f t="shared" si="1"/>
        <v>0</v>
      </c>
      <c r="O12" s="723">
        <f t="shared" si="1"/>
        <v>0</v>
      </c>
      <c r="P12" s="723">
        <f t="shared" si="1"/>
        <v>0</v>
      </c>
      <c r="Q12" s="723">
        <f t="shared" si="1"/>
        <v>0</v>
      </c>
      <c r="R12" s="723">
        <f t="shared" si="1"/>
        <v>0</v>
      </c>
      <c r="S12" s="910">
        <f t="shared" si="1"/>
        <v>0</v>
      </c>
      <c r="T12" s="1214">
        <f t="shared" si="1"/>
        <v>7</v>
      </c>
      <c r="U12" s="1215">
        <f t="shared" si="1"/>
        <v>4</v>
      </c>
      <c r="V12" s="1216">
        <f t="shared" si="1"/>
        <v>11</v>
      </c>
      <c r="W12" s="708"/>
      <c r="X12" s="708"/>
      <c r="Y12" s="708"/>
      <c r="Z12" s="708"/>
      <c r="AA12" s="708"/>
      <c r="AB12" s="708"/>
      <c r="AC12" s="708"/>
      <c r="AD12" s="708"/>
      <c r="AE12" s="708"/>
      <c r="AF12" s="708"/>
      <c r="AG12" s="708"/>
      <c r="AH12" s="708"/>
      <c r="AI12" s="708"/>
      <c r="AJ12" s="708"/>
      <c r="AK12" s="708"/>
      <c r="AL12" s="708"/>
      <c r="AM12" s="708"/>
      <c r="AN12" s="708"/>
      <c r="AO12" s="708"/>
      <c r="AP12" s="708"/>
      <c r="AQ12" s="708"/>
      <c r="AR12" s="708"/>
      <c r="AS12" s="708"/>
      <c r="AT12" s="708"/>
      <c r="AU12" s="708"/>
      <c r="AV12" s="708"/>
      <c r="AW12" s="708"/>
      <c r="AX12" s="708"/>
      <c r="AY12" s="708"/>
      <c r="AZ12" s="708"/>
      <c r="BA12" s="708"/>
    </row>
    <row r="14" spans="8:22" ht="12.75">
      <c r="H14" s="262" t="s">
        <v>84</v>
      </c>
      <c r="T14" s="314"/>
      <c r="U14" s="314"/>
      <c r="V14" s="314"/>
    </row>
  </sheetData>
  <sheetProtection/>
  <mergeCells count="21">
    <mergeCell ref="E5:G5"/>
    <mergeCell ref="K4:M4"/>
    <mergeCell ref="N4:P4"/>
    <mergeCell ref="H3:J3"/>
    <mergeCell ref="H4:J4"/>
    <mergeCell ref="T3:V5"/>
    <mergeCell ref="K3:M3"/>
    <mergeCell ref="K5:M5"/>
    <mergeCell ref="A1:V1"/>
    <mergeCell ref="A2:V2"/>
    <mergeCell ref="A3:A6"/>
    <mergeCell ref="B3:D3"/>
    <mergeCell ref="E3:G3"/>
    <mergeCell ref="E4:G4"/>
    <mergeCell ref="B5:D5"/>
    <mergeCell ref="Q4:S4"/>
    <mergeCell ref="N5:P5"/>
    <mergeCell ref="Q3:S3"/>
    <mergeCell ref="H5:J5"/>
    <mergeCell ref="Q5:S5"/>
    <mergeCell ref="N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DK43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41.75390625" style="262" customWidth="1"/>
    <col min="2" max="2" width="7.375" style="262" customWidth="1"/>
    <col min="3" max="3" width="6.75390625" style="262" customWidth="1"/>
    <col min="4" max="4" width="4.875" style="262" customWidth="1"/>
    <col min="5" max="5" width="6.00390625" style="262" customWidth="1"/>
    <col min="6" max="6" width="7.75390625" style="262" customWidth="1"/>
    <col min="7" max="7" width="4.625" style="262" customWidth="1"/>
    <col min="8" max="8" width="7.125" style="262" customWidth="1"/>
    <col min="9" max="9" width="7.375" style="262" customWidth="1"/>
    <col min="10" max="10" width="4.75390625" style="262" customWidth="1"/>
    <col min="11" max="115" width="9.125" style="261" customWidth="1"/>
    <col min="116" max="16384" width="9.125" style="262" customWidth="1"/>
  </cols>
  <sheetData>
    <row r="1" spans="1:10" ht="18.75" customHeight="1" thickBot="1">
      <c r="A1" s="2456" t="s">
        <v>47</v>
      </c>
      <c r="B1" s="2456"/>
      <c r="C1" s="2456"/>
      <c r="D1" s="2456"/>
      <c r="E1" s="2456"/>
      <c r="F1" s="2456"/>
      <c r="G1" s="2456"/>
      <c r="H1" s="2456"/>
      <c r="I1" s="2456"/>
      <c r="J1" s="2456"/>
    </row>
    <row r="2" spans="1:10" ht="13.5" thickBot="1">
      <c r="A2" s="2457" t="s">
        <v>372</v>
      </c>
      <c r="B2" s="2458"/>
      <c r="C2" s="2458"/>
      <c r="D2" s="2458"/>
      <c r="E2" s="2458"/>
      <c r="F2" s="2458"/>
      <c r="G2" s="2458"/>
      <c r="H2" s="2459"/>
      <c r="I2" s="2459"/>
      <c r="J2" s="2460"/>
    </row>
    <row r="3" spans="1:10" ht="13.5" thickBot="1">
      <c r="A3" s="2461" t="s">
        <v>9</v>
      </c>
      <c r="B3" s="2485" t="s">
        <v>69</v>
      </c>
      <c r="C3" s="2458"/>
      <c r="D3" s="2484"/>
      <c r="E3" s="2485" t="s">
        <v>48</v>
      </c>
      <c r="F3" s="2458"/>
      <c r="G3" s="2458"/>
      <c r="H3" s="881"/>
      <c r="I3" s="879"/>
      <c r="J3" s="880"/>
    </row>
    <row r="4" spans="1:10" ht="14.25" customHeight="1">
      <c r="A4" s="2462"/>
      <c r="B4" s="2478">
        <v>1</v>
      </c>
      <c r="C4" s="2467"/>
      <c r="D4" s="2476"/>
      <c r="E4" s="2478">
        <v>2</v>
      </c>
      <c r="F4" s="2467"/>
      <c r="G4" s="2467"/>
      <c r="H4" s="2453" t="s">
        <v>49</v>
      </c>
      <c r="I4" s="2452"/>
      <c r="J4" s="2454"/>
    </row>
    <row r="5" spans="1:10" ht="9.75" customHeight="1">
      <c r="A5" s="2462"/>
      <c r="B5" s="2479"/>
      <c r="C5" s="2473"/>
      <c r="D5" s="2477"/>
      <c r="E5" s="2479"/>
      <c r="F5" s="2473"/>
      <c r="G5" s="2473"/>
      <c r="H5" s="2469"/>
      <c r="I5" s="2470"/>
      <c r="J5" s="2471"/>
    </row>
    <row r="6" spans="1:10" ht="12" customHeight="1">
      <c r="A6" s="2462"/>
      <c r="B6" s="2531" t="s">
        <v>50</v>
      </c>
      <c r="C6" s="2531"/>
      <c r="D6" s="2532"/>
      <c r="E6" s="2531" t="s">
        <v>50</v>
      </c>
      <c r="F6" s="2531"/>
      <c r="G6" s="2531"/>
      <c r="H6" s="2472"/>
      <c r="I6" s="2473"/>
      <c r="J6" s="2474"/>
    </row>
    <row r="7" spans="1:10" ht="22.5" customHeight="1">
      <c r="A7" s="2463"/>
      <c r="B7" s="265" t="s">
        <v>27</v>
      </c>
      <c r="C7" s="266" t="s">
        <v>51</v>
      </c>
      <c r="D7" s="267" t="s">
        <v>4</v>
      </c>
      <c r="E7" s="265" t="s">
        <v>27</v>
      </c>
      <c r="F7" s="266" t="s">
        <v>51</v>
      </c>
      <c r="G7" s="344" t="s">
        <v>4</v>
      </c>
      <c r="H7" s="265" t="s">
        <v>27</v>
      </c>
      <c r="I7" s="266" t="s">
        <v>51</v>
      </c>
      <c r="J7" s="380" t="s">
        <v>4</v>
      </c>
    </row>
    <row r="8" spans="1:10" ht="12.75">
      <c r="A8" s="268" t="s">
        <v>52</v>
      </c>
      <c r="B8" s="1675"/>
      <c r="C8" s="1676"/>
      <c r="D8" s="1438"/>
      <c r="E8" s="1682"/>
      <c r="F8" s="1679"/>
      <c r="G8" s="1680"/>
      <c r="H8" s="1678"/>
      <c r="I8" s="1680"/>
      <c r="J8" s="1686"/>
    </row>
    <row r="9" spans="1:10" s="281" customFormat="1" ht="12.75">
      <c r="A9" s="274" t="s">
        <v>53</v>
      </c>
      <c r="B9" s="2241">
        <f aca="true" t="shared" si="0" ref="B9:C16">B20+B30</f>
        <v>16</v>
      </c>
      <c r="C9" s="2242">
        <f t="shared" si="0"/>
        <v>0</v>
      </c>
      <c r="D9" s="2243">
        <f>C9+B9</f>
        <v>16</v>
      </c>
      <c r="E9" s="2241">
        <f>E20+E30</f>
        <v>0</v>
      </c>
      <c r="F9" s="2242">
        <f>F20+F30</f>
        <v>0</v>
      </c>
      <c r="G9" s="2244">
        <f>F9+E9</f>
        <v>0</v>
      </c>
      <c r="H9" s="2313">
        <f>E9+B9</f>
        <v>16</v>
      </c>
      <c r="I9" s="2268">
        <f>F9+C9</f>
        <v>0</v>
      </c>
      <c r="J9" s="2245">
        <f>G9+D9</f>
        <v>16</v>
      </c>
    </row>
    <row r="10" spans="1:10" s="281" customFormat="1" ht="12.75">
      <c r="A10" s="283" t="s">
        <v>54</v>
      </c>
      <c r="B10" s="2241">
        <f t="shared" si="0"/>
        <v>13</v>
      </c>
      <c r="C10" s="2242">
        <f t="shared" si="0"/>
        <v>0</v>
      </c>
      <c r="D10" s="2243">
        <f aca="true" t="shared" si="1" ref="D10:D16">C10+B10</f>
        <v>13</v>
      </c>
      <c r="E10" s="2241">
        <f>E21+E31</f>
        <v>0</v>
      </c>
      <c r="F10" s="2242">
        <f>F21+F31</f>
        <v>0</v>
      </c>
      <c r="G10" s="2244">
        <f>F10+E10</f>
        <v>0</v>
      </c>
      <c r="H10" s="2313">
        <f aca="true" t="shared" si="2" ref="H10:J16">E10+B10</f>
        <v>13</v>
      </c>
      <c r="I10" s="2268">
        <f t="shared" si="2"/>
        <v>0</v>
      </c>
      <c r="J10" s="2245">
        <f t="shared" si="2"/>
        <v>13</v>
      </c>
    </row>
    <row r="11" spans="1:10" s="281" customFormat="1" ht="12.75">
      <c r="A11" s="284" t="s">
        <v>55</v>
      </c>
      <c r="B11" s="2241">
        <f t="shared" si="0"/>
        <v>31</v>
      </c>
      <c r="C11" s="2242">
        <f t="shared" si="0"/>
        <v>0</v>
      </c>
      <c r="D11" s="2243">
        <f t="shared" si="1"/>
        <v>31</v>
      </c>
      <c r="E11" s="2241">
        <f aca="true" t="shared" si="3" ref="E11:F16">E22+E32</f>
        <v>0</v>
      </c>
      <c r="F11" s="2242">
        <f t="shared" si="3"/>
        <v>0</v>
      </c>
      <c r="G11" s="2244">
        <f aca="true" t="shared" si="4" ref="G11:G16">F11+E11</f>
        <v>0</v>
      </c>
      <c r="H11" s="2313">
        <f t="shared" si="2"/>
        <v>31</v>
      </c>
      <c r="I11" s="2268">
        <f t="shared" si="2"/>
        <v>0</v>
      </c>
      <c r="J11" s="2245">
        <f t="shared" si="2"/>
        <v>31</v>
      </c>
    </row>
    <row r="12" spans="1:10" s="281" customFormat="1" ht="12.75">
      <c r="A12" s="274" t="s">
        <v>94</v>
      </c>
      <c r="B12" s="2241">
        <f t="shared" si="0"/>
        <v>0</v>
      </c>
      <c r="C12" s="2242">
        <f t="shared" si="0"/>
        <v>0</v>
      </c>
      <c r="D12" s="2243">
        <f t="shared" si="1"/>
        <v>0</v>
      </c>
      <c r="E12" s="2241">
        <f t="shared" si="3"/>
        <v>0</v>
      </c>
      <c r="F12" s="2242">
        <f t="shared" si="3"/>
        <v>0</v>
      </c>
      <c r="G12" s="2244">
        <f t="shared" si="4"/>
        <v>0</v>
      </c>
      <c r="H12" s="2313">
        <f t="shared" si="2"/>
        <v>0</v>
      </c>
      <c r="I12" s="2268">
        <f t="shared" si="2"/>
        <v>0</v>
      </c>
      <c r="J12" s="2245">
        <f t="shared" si="2"/>
        <v>0</v>
      </c>
    </row>
    <row r="13" spans="1:10" s="281" customFormat="1" ht="12.75">
      <c r="A13" s="285" t="s">
        <v>57</v>
      </c>
      <c r="B13" s="2241">
        <f t="shared" si="0"/>
        <v>10</v>
      </c>
      <c r="C13" s="2242">
        <f t="shared" si="0"/>
        <v>0</v>
      </c>
      <c r="D13" s="2243">
        <f t="shared" si="1"/>
        <v>10</v>
      </c>
      <c r="E13" s="2241">
        <f t="shared" si="3"/>
        <v>0</v>
      </c>
      <c r="F13" s="2242">
        <f t="shared" si="3"/>
        <v>0</v>
      </c>
      <c r="G13" s="2244">
        <f t="shared" si="4"/>
        <v>0</v>
      </c>
      <c r="H13" s="2313">
        <f t="shared" si="2"/>
        <v>10</v>
      </c>
      <c r="I13" s="2268">
        <f t="shared" si="2"/>
        <v>0</v>
      </c>
      <c r="J13" s="2245">
        <f t="shared" si="2"/>
        <v>10</v>
      </c>
    </row>
    <row r="14" spans="1:10" s="281" customFormat="1" ht="12.75">
      <c r="A14" s="286" t="s">
        <v>58</v>
      </c>
      <c r="B14" s="2241">
        <f t="shared" si="0"/>
        <v>19</v>
      </c>
      <c r="C14" s="2242">
        <f t="shared" si="0"/>
        <v>0</v>
      </c>
      <c r="D14" s="2243">
        <f t="shared" si="1"/>
        <v>19</v>
      </c>
      <c r="E14" s="2241">
        <f t="shared" si="3"/>
        <v>1</v>
      </c>
      <c r="F14" s="2242">
        <f t="shared" si="3"/>
        <v>0</v>
      </c>
      <c r="G14" s="2244">
        <f t="shared" si="4"/>
        <v>1</v>
      </c>
      <c r="H14" s="2313">
        <f t="shared" si="2"/>
        <v>20</v>
      </c>
      <c r="I14" s="2268">
        <f t="shared" si="2"/>
        <v>0</v>
      </c>
      <c r="J14" s="2245">
        <f t="shared" si="2"/>
        <v>20</v>
      </c>
    </row>
    <row r="15" spans="1:10" s="281" customFormat="1" ht="12.75">
      <c r="A15" s="287" t="s">
        <v>59</v>
      </c>
      <c r="B15" s="2241">
        <f t="shared" si="0"/>
        <v>7</v>
      </c>
      <c r="C15" s="2242">
        <f t="shared" si="0"/>
        <v>0</v>
      </c>
      <c r="D15" s="2243">
        <f t="shared" si="1"/>
        <v>7</v>
      </c>
      <c r="E15" s="2241">
        <f t="shared" si="3"/>
        <v>0</v>
      </c>
      <c r="F15" s="2242">
        <f t="shared" si="3"/>
        <v>0</v>
      </c>
      <c r="G15" s="2244">
        <f t="shared" si="4"/>
        <v>0</v>
      </c>
      <c r="H15" s="2313">
        <f t="shared" si="2"/>
        <v>7</v>
      </c>
      <c r="I15" s="2268">
        <f t="shared" si="2"/>
        <v>0</v>
      </c>
      <c r="J15" s="2245">
        <f t="shared" si="2"/>
        <v>7</v>
      </c>
    </row>
    <row r="16" spans="1:10" s="281" customFormat="1" ht="12.75">
      <c r="A16" s="2246" t="s">
        <v>60</v>
      </c>
      <c r="B16" s="2241">
        <f t="shared" si="0"/>
        <v>20</v>
      </c>
      <c r="C16" s="2242">
        <f t="shared" si="0"/>
        <v>0</v>
      </c>
      <c r="D16" s="2243">
        <f t="shared" si="1"/>
        <v>20</v>
      </c>
      <c r="E16" s="2241">
        <f t="shared" si="3"/>
        <v>0</v>
      </c>
      <c r="F16" s="2242">
        <f t="shared" si="3"/>
        <v>0</v>
      </c>
      <c r="G16" s="2244">
        <f t="shared" si="4"/>
        <v>0</v>
      </c>
      <c r="H16" s="2313">
        <f t="shared" si="2"/>
        <v>20</v>
      </c>
      <c r="I16" s="2268">
        <f t="shared" si="2"/>
        <v>0</v>
      </c>
      <c r="J16" s="2245">
        <f t="shared" si="2"/>
        <v>20</v>
      </c>
    </row>
    <row r="17" spans="1:115" s="282" customFormat="1" ht="12.75">
      <c r="A17" s="2247" t="s">
        <v>12</v>
      </c>
      <c r="B17" s="2248">
        <f aca="true" t="shared" si="5" ref="B17:G17">SUM(B8:B16)</f>
        <v>116</v>
      </c>
      <c r="C17" s="2249">
        <f t="shared" si="5"/>
        <v>0</v>
      </c>
      <c r="D17" s="2250">
        <f t="shared" si="5"/>
        <v>116</v>
      </c>
      <c r="E17" s="2248">
        <f t="shared" si="5"/>
        <v>1</v>
      </c>
      <c r="F17" s="2249">
        <f t="shared" si="5"/>
        <v>0</v>
      </c>
      <c r="G17" s="2249">
        <f t="shared" si="5"/>
        <v>1</v>
      </c>
      <c r="H17" s="2314">
        <f>E17+B17</f>
        <v>117</v>
      </c>
      <c r="I17" s="2269">
        <f>F17+C17</f>
        <v>0</v>
      </c>
      <c r="J17" s="2253">
        <f>G17+D17</f>
        <v>117</v>
      </c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  <c r="DE17" s="281"/>
      <c r="DF17" s="281"/>
      <c r="DG17" s="281"/>
      <c r="DH17" s="281"/>
      <c r="DI17" s="281"/>
      <c r="DJ17" s="281"/>
      <c r="DK17" s="281"/>
    </row>
    <row r="18" spans="1:115" s="282" customFormat="1" ht="12.75">
      <c r="A18" s="290" t="s">
        <v>23</v>
      </c>
      <c r="B18" s="2254"/>
      <c r="C18" s="2255"/>
      <c r="D18" s="2256"/>
      <c r="E18" s="2241"/>
      <c r="F18" s="2251"/>
      <c r="G18" s="2252"/>
      <c r="H18" s="2314">
        <f aca="true" t="shared" si="6" ref="H18:I40">E18</f>
        <v>0</v>
      </c>
      <c r="I18" s="2269">
        <f t="shared" si="6"/>
        <v>0</v>
      </c>
      <c r="J18" s="2253">
        <f>G18</f>
        <v>0</v>
      </c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</row>
    <row r="19" spans="1:115" s="282" customFormat="1" ht="12.75">
      <c r="A19" s="294" t="s">
        <v>11</v>
      </c>
      <c r="B19" s="2257"/>
      <c r="C19" s="2258"/>
      <c r="D19" s="2259"/>
      <c r="E19" s="2241"/>
      <c r="F19" s="2251"/>
      <c r="G19" s="2252"/>
      <c r="H19" s="2314">
        <f t="shared" si="6"/>
        <v>0</v>
      </c>
      <c r="I19" s="2269">
        <f t="shared" si="6"/>
        <v>0</v>
      </c>
      <c r="J19" s="2253">
        <f>G19</f>
        <v>0</v>
      </c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281"/>
      <c r="DE19" s="281"/>
      <c r="DF19" s="281"/>
      <c r="DG19" s="281"/>
      <c r="DH19" s="281"/>
      <c r="DI19" s="281"/>
      <c r="DJ19" s="281"/>
      <c r="DK19" s="281"/>
    </row>
    <row r="20" spans="1:115" s="282" customFormat="1" ht="13.5" thickBot="1">
      <c r="A20" s="274" t="s">
        <v>53</v>
      </c>
      <c r="B20" s="330">
        <v>16</v>
      </c>
      <c r="C20" s="331">
        <v>0</v>
      </c>
      <c r="D20" s="2243">
        <f>C20+B20</f>
        <v>16</v>
      </c>
      <c r="E20" s="2241">
        <v>0</v>
      </c>
      <c r="F20" s="2241">
        <v>0</v>
      </c>
      <c r="G20" s="2244">
        <v>0</v>
      </c>
      <c r="H20" s="2314">
        <f t="shared" si="6"/>
        <v>0</v>
      </c>
      <c r="I20" s="2269">
        <f t="shared" si="6"/>
        <v>0</v>
      </c>
      <c r="J20" s="2260">
        <f>G20+D20</f>
        <v>16</v>
      </c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  <c r="DE20" s="281"/>
      <c r="DF20" s="281"/>
      <c r="DG20" s="281"/>
      <c r="DH20" s="281"/>
      <c r="DI20" s="281"/>
      <c r="DJ20" s="281"/>
      <c r="DK20" s="281"/>
    </row>
    <row r="21" spans="1:115" s="282" customFormat="1" ht="13.5" thickBot="1">
      <c r="A21" s="283" t="s">
        <v>54</v>
      </c>
      <c r="B21" s="328">
        <v>11</v>
      </c>
      <c r="C21" s="329">
        <v>0</v>
      </c>
      <c r="D21" s="2243">
        <f aca="true" t="shared" si="7" ref="D21:D27">C21+B21</f>
        <v>11</v>
      </c>
      <c r="E21" s="2241">
        <v>0</v>
      </c>
      <c r="F21" s="2241">
        <v>0</v>
      </c>
      <c r="G21" s="2244">
        <v>0</v>
      </c>
      <c r="H21" s="2314">
        <f t="shared" si="6"/>
        <v>0</v>
      </c>
      <c r="I21" s="2269">
        <f t="shared" si="6"/>
        <v>0</v>
      </c>
      <c r="J21" s="2260">
        <f aca="true" t="shared" si="8" ref="J21:J27">G21+D21</f>
        <v>11</v>
      </c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  <c r="DE21" s="281"/>
      <c r="DF21" s="281"/>
      <c r="DG21" s="281"/>
      <c r="DH21" s="281"/>
      <c r="DI21" s="281"/>
      <c r="DJ21" s="281"/>
      <c r="DK21" s="281"/>
    </row>
    <row r="22" spans="1:115" s="282" customFormat="1" ht="13.5" thickBot="1">
      <c r="A22" s="284" t="s">
        <v>55</v>
      </c>
      <c r="B22" s="2261">
        <v>31</v>
      </c>
      <c r="C22" s="728" t="s">
        <v>95</v>
      </c>
      <c r="D22" s="2243">
        <f t="shared" si="7"/>
        <v>31</v>
      </c>
      <c r="E22" s="2241">
        <v>0</v>
      </c>
      <c r="F22" s="2241">
        <v>0</v>
      </c>
      <c r="G22" s="2244">
        <f aca="true" t="shared" si="9" ref="G22:G27">F22+E22</f>
        <v>0</v>
      </c>
      <c r="H22" s="2314">
        <f t="shared" si="6"/>
        <v>0</v>
      </c>
      <c r="I22" s="2269">
        <f t="shared" si="6"/>
        <v>0</v>
      </c>
      <c r="J22" s="2260">
        <f t="shared" si="8"/>
        <v>31</v>
      </c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281"/>
      <c r="DK22" s="281"/>
    </row>
    <row r="23" spans="1:115" s="282" customFormat="1" ht="13.5" thickBot="1">
      <c r="A23" s="274" t="s">
        <v>56</v>
      </c>
      <c r="B23" s="330">
        <v>0</v>
      </c>
      <c r="C23" s="331">
        <v>0</v>
      </c>
      <c r="D23" s="2243">
        <f t="shared" si="7"/>
        <v>0</v>
      </c>
      <c r="E23" s="2241">
        <v>0</v>
      </c>
      <c r="F23" s="2241">
        <v>0</v>
      </c>
      <c r="G23" s="2244">
        <f t="shared" si="9"/>
        <v>0</v>
      </c>
      <c r="H23" s="2314">
        <f t="shared" si="6"/>
        <v>0</v>
      </c>
      <c r="I23" s="2269">
        <f t="shared" si="6"/>
        <v>0</v>
      </c>
      <c r="J23" s="2260">
        <f t="shared" si="8"/>
        <v>0</v>
      </c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1"/>
      <c r="DG23" s="281"/>
      <c r="DH23" s="281"/>
      <c r="DI23" s="281"/>
      <c r="DJ23" s="281"/>
      <c r="DK23" s="281"/>
    </row>
    <row r="24" spans="1:115" s="282" customFormat="1" ht="13.5" thickBot="1">
      <c r="A24" s="285" t="s">
        <v>57</v>
      </c>
      <c r="B24" s="2262">
        <v>10</v>
      </c>
      <c r="C24" s="2263">
        <v>0</v>
      </c>
      <c r="D24" s="2243">
        <f t="shared" si="7"/>
        <v>10</v>
      </c>
      <c r="E24" s="2241">
        <v>0</v>
      </c>
      <c r="F24" s="2241">
        <v>0</v>
      </c>
      <c r="G24" s="2244">
        <f t="shared" si="9"/>
        <v>0</v>
      </c>
      <c r="H24" s="2314">
        <f t="shared" si="6"/>
        <v>0</v>
      </c>
      <c r="I24" s="2269">
        <f t="shared" si="6"/>
        <v>0</v>
      </c>
      <c r="J24" s="2260">
        <f t="shared" si="8"/>
        <v>10</v>
      </c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  <c r="DD24" s="281"/>
      <c r="DE24" s="281"/>
      <c r="DF24" s="281"/>
      <c r="DG24" s="281"/>
      <c r="DH24" s="281"/>
      <c r="DI24" s="281"/>
      <c r="DJ24" s="281"/>
      <c r="DK24" s="281"/>
    </row>
    <row r="25" spans="1:115" s="282" customFormat="1" ht="13.5" thickBot="1">
      <c r="A25" s="286" t="s">
        <v>58</v>
      </c>
      <c r="B25" s="2264">
        <v>19</v>
      </c>
      <c r="C25" s="2265" t="s">
        <v>95</v>
      </c>
      <c r="D25" s="2243">
        <f t="shared" si="7"/>
        <v>19</v>
      </c>
      <c r="E25" s="2241">
        <v>1</v>
      </c>
      <c r="F25" s="2241">
        <v>0</v>
      </c>
      <c r="G25" s="2244">
        <f t="shared" si="9"/>
        <v>1</v>
      </c>
      <c r="H25" s="2314">
        <f t="shared" si="6"/>
        <v>1</v>
      </c>
      <c r="I25" s="2269">
        <f t="shared" si="6"/>
        <v>0</v>
      </c>
      <c r="J25" s="2260">
        <f t="shared" si="8"/>
        <v>20</v>
      </c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/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  <c r="DD25" s="281"/>
      <c r="DE25" s="281"/>
      <c r="DF25" s="281"/>
      <c r="DG25" s="281"/>
      <c r="DH25" s="281"/>
      <c r="DI25" s="281"/>
      <c r="DJ25" s="281"/>
      <c r="DK25" s="281"/>
    </row>
    <row r="26" spans="1:115" s="282" customFormat="1" ht="13.5" thickBot="1">
      <c r="A26" s="287" t="s">
        <v>59</v>
      </c>
      <c r="B26" s="2264">
        <v>7</v>
      </c>
      <c r="C26" s="729" t="s">
        <v>95</v>
      </c>
      <c r="D26" s="2243">
        <f t="shared" si="7"/>
        <v>7</v>
      </c>
      <c r="E26" s="2241">
        <v>0</v>
      </c>
      <c r="F26" s="2241">
        <v>0</v>
      </c>
      <c r="G26" s="2244">
        <f t="shared" si="9"/>
        <v>0</v>
      </c>
      <c r="H26" s="2314">
        <f t="shared" si="6"/>
        <v>0</v>
      </c>
      <c r="I26" s="2269">
        <f t="shared" si="6"/>
        <v>0</v>
      </c>
      <c r="J26" s="2260">
        <f t="shared" si="8"/>
        <v>7</v>
      </c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  <c r="DE26" s="281"/>
      <c r="DF26" s="281"/>
      <c r="DG26" s="281"/>
      <c r="DH26" s="281"/>
      <c r="DI26" s="281"/>
      <c r="DJ26" s="281"/>
      <c r="DK26" s="281"/>
    </row>
    <row r="27" spans="1:115" s="282" customFormat="1" ht="13.5" thickBot="1">
      <c r="A27" s="2246" t="s">
        <v>60</v>
      </c>
      <c r="B27" s="330">
        <v>20</v>
      </c>
      <c r="C27" s="331">
        <v>0</v>
      </c>
      <c r="D27" s="2243">
        <f t="shared" si="7"/>
        <v>20</v>
      </c>
      <c r="E27" s="2241">
        <v>0</v>
      </c>
      <c r="F27" s="2241">
        <v>0</v>
      </c>
      <c r="G27" s="2244">
        <f t="shared" si="9"/>
        <v>0</v>
      </c>
      <c r="H27" s="2314">
        <f>E27+D27</f>
        <v>20</v>
      </c>
      <c r="I27" s="2269">
        <f t="shared" si="6"/>
        <v>0</v>
      </c>
      <c r="J27" s="2260">
        <f t="shared" si="8"/>
        <v>20</v>
      </c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</row>
    <row r="28" spans="1:115" s="282" customFormat="1" ht="13.5" thickBot="1">
      <c r="A28" s="294" t="s">
        <v>8</v>
      </c>
      <c r="B28" s="1891">
        <f aca="true" t="shared" si="10" ref="B28:G28">SUM(B20:B27)</f>
        <v>114</v>
      </c>
      <c r="C28" s="2266">
        <f t="shared" si="10"/>
        <v>0</v>
      </c>
      <c r="D28" s="1891">
        <f t="shared" si="10"/>
        <v>114</v>
      </c>
      <c r="E28" s="2267">
        <f t="shared" si="10"/>
        <v>1</v>
      </c>
      <c r="F28" s="2268">
        <f t="shared" si="10"/>
        <v>0</v>
      </c>
      <c r="G28" s="2268">
        <f t="shared" si="10"/>
        <v>1</v>
      </c>
      <c r="H28" s="2315">
        <f>E28+B28</f>
        <v>115</v>
      </c>
      <c r="I28" s="2269">
        <f t="shared" si="6"/>
        <v>0</v>
      </c>
      <c r="J28" s="2260">
        <f>G28+D28</f>
        <v>115</v>
      </c>
      <c r="K28" s="281"/>
      <c r="L28" s="1892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</row>
    <row r="29" spans="1:115" s="282" customFormat="1" ht="13.5" thickBot="1">
      <c r="A29" s="308" t="s">
        <v>64</v>
      </c>
      <c r="B29" s="2270"/>
      <c r="C29" s="2271"/>
      <c r="D29" s="2272"/>
      <c r="E29" s="2241"/>
      <c r="F29" s="2251"/>
      <c r="G29" s="2252"/>
      <c r="H29" s="2314">
        <f t="shared" si="6"/>
        <v>0</v>
      </c>
      <c r="I29" s="2269">
        <f t="shared" si="6"/>
        <v>0</v>
      </c>
      <c r="J29" s="2260">
        <f>G29+D29</f>
        <v>0</v>
      </c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281"/>
      <c r="DK29" s="281"/>
    </row>
    <row r="30" spans="1:115" s="282" customFormat="1" ht="13.5" thickBot="1">
      <c r="A30" s="274" t="s">
        <v>53</v>
      </c>
      <c r="B30" s="414" t="s">
        <v>95</v>
      </c>
      <c r="C30" s="331">
        <v>0</v>
      </c>
      <c r="D30" s="824">
        <v>0</v>
      </c>
      <c r="E30" s="2244">
        <v>0</v>
      </c>
      <c r="F30" s="2273">
        <v>0</v>
      </c>
      <c r="G30" s="2252">
        <v>0</v>
      </c>
      <c r="H30" s="2314">
        <f t="shared" si="6"/>
        <v>0</v>
      </c>
      <c r="I30" s="2269">
        <f t="shared" si="6"/>
        <v>0</v>
      </c>
      <c r="J30" s="2260">
        <f aca="true" t="shared" si="11" ref="J30:J38">G30+D30</f>
        <v>0</v>
      </c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</row>
    <row r="31" spans="1:115" s="282" customFormat="1" ht="13.5" thickBot="1">
      <c r="A31" s="283" t="s">
        <v>54</v>
      </c>
      <c r="B31" s="2274">
        <v>2</v>
      </c>
      <c r="C31" s="329">
        <v>0</v>
      </c>
      <c r="D31" s="706">
        <v>2</v>
      </c>
      <c r="E31" s="2244">
        <v>0</v>
      </c>
      <c r="F31" s="2273">
        <v>0</v>
      </c>
      <c r="G31" s="2252">
        <v>0</v>
      </c>
      <c r="H31" s="2316">
        <f>E31+B31</f>
        <v>2</v>
      </c>
      <c r="I31" s="2269">
        <f>F31+C31</f>
        <v>0</v>
      </c>
      <c r="J31" s="2260">
        <f t="shared" si="11"/>
        <v>2</v>
      </c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1"/>
      <c r="DE31" s="281"/>
      <c r="DF31" s="281"/>
      <c r="DG31" s="281"/>
      <c r="DH31" s="281"/>
      <c r="DI31" s="281"/>
      <c r="DJ31" s="281"/>
      <c r="DK31" s="281"/>
    </row>
    <row r="32" spans="1:115" s="282" customFormat="1" ht="13.5" thickBot="1">
      <c r="A32" s="284" t="s">
        <v>55</v>
      </c>
      <c r="B32" s="414" t="s">
        <v>95</v>
      </c>
      <c r="C32" s="728" t="s">
        <v>95</v>
      </c>
      <c r="D32" s="2275" t="s">
        <v>95</v>
      </c>
      <c r="E32" s="2244">
        <v>0</v>
      </c>
      <c r="F32" s="2273">
        <v>0</v>
      </c>
      <c r="G32" s="2252">
        <v>0</v>
      </c>
      <c r="H32" s="2314">
        <f t="shared" si="6"/>
        <v>0</v>
      </c>
      <c r="I32" s="2269">
        <f t="shared" si="6"/>
        <v>0</v>
      </c>
      <c r="J32" s="2260">
        <f t="shared" si="11"/>
        <v>0</v>
      </c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81"/>
      <c r="CX32" s="281"/>
      <c r="CY32" s="281"/>
      <c r="CZ32" s="281"/>
      <c r="DA32" s="281"/>
      <c r="DB32" s="281"/>
      <c r="DC32" s="281"/>
      <c r="DD32" s="281"/>
      <c r="DE32" s="281"/>
      <c r="DF32" s="281"/>
      <c r="DG32" s="281"/>
      <c r="DH32" s="281"/>
      <c r="DI32" s="281"/>
      <c r="DJ32" s="281"/>
      <c r="DK32" s="281"/>
    </row>
    <row r="33" spans="1:115" s="282" customFormat="1" ht="13.5" thickBot="1">
      <c r="A33" s="274" t="s">
        <v>56</v>
      </c>
      <c r="B33" s="414" t="s">
        <v>95</v>
      </c>
      <c r="C33" s="331">
        <v>0</v>
      </c>
      <c r="D33" s="824">
        <v>0</v>
      </c>
      <c r="E33" s="2244">
        <v>0</v>
      </c>
      <c r="F33" s="2273">
        <v>0</v>
      </c>
      <c r="G33" s="2252">
        <v>0</v>
      </c>
      <c r="H33" s="2314">
        <f t="shared" si="6"/>
        <v>0</v>
      </c>
      <c r="I33" s="2269">
        <f t="shared" si="6"/>
        <v>0</v>
      </c>
      <c r="J33" s="2260">
        <f t="shared" si="11"/>
        <v>0</v>
      </c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A33" s="281"/>
      <c r="CB33" s="281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1"/>
      <c r="DE33" s="281"/>
      <c r="DF33" s="281"/>
      <c r="DG33" s="281"/>
      <c r="DH33" s="281"/>
      <c r="DI33" s="281"/>
      <c r="DJ33" s="281"/>
      <c r="DK33" s="281"/>
    </row>
    <row r="34" spans="1:115" s="282" customFormat="1" ht="13.5" thickBot="1">
      <c r="A34" s="285" t="s">
        <v>57</v>
      </c>
      <c r="B34" s="414" t="s">
        <v>95</v>
      </c>
      <c r="C34" s="2263">
        <v>0</v>
      </c>
      <c r="D34" s="2276">
        <v>0</v>
      </c>
      <c r="E34" s="2244">
        <v>0</v>
      </c>
      <c r="F34" s="2273">
        <v>0</v>
      </c>
      <c r="G34" s="2252">
        <v>0</v>
      </c>
      <c r="H34" s="2314">
        <f t="shared" si="6"/>
        <v>0</v>
      </c>
      <c r="I34" s="2269">
        <f t="shared" si="6"/>
        <v>0</v>
      </c>
      <c r="J34" s="2260">
        <f t="shared" si="11"/>
        <v>0</v>
      </c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  <c r="DG34" s="281"/>
      <c r="DH34" s="281"/>
      <c r="DI34" s="281"/>
      <c r="DJ34" s="281"/>
      <c r="DK34" s="281"/>
    </row>
    <row r="35" spans="1:115" s="282" customFormat="1" ht="13.5" thickBot="1">
      <c r="A35" s="286" t="s">
        <v>58</v>
      </c>
      <c r="B35" s="1893" t="s">
        <v>95</v>
      </c>
      <c r="C35" s="729" t="s">
        <v>95</v>
      </c>
      <c r="D35" s="2277" t="s">
        <v>95</v>
      </c>
      <c r="E35" s="2241">
        <v>0</v>
      </c>
      <c r="F35" s="2242">
        <v>0</v>
      </c>
      <c r="G35" s="2244">
        <v>0</v>
      </c>
      <c r="H35" s="2314">
        <f t="shared" si="6"/>
        <v>0</v>
      </c>
      <c r="I35" s="2269">
        <f t="shared" si="6"/>
        <v>0</v>
      </c>
      <c r="J35" s="2260">
        <f t="shared" si="11"/>
        <v>0</v>
      </c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1"/>
      <c r="DF35" s="281"/>
      <c r="DG35" s="281"/>
      <c r="DH35" s="281"/>
      <c r="DI35" s="281"/>
      <c r="DJ35" s="281"/>
      <c r="DK35" s="281"/>
    </row>
    <row r="36" spans="1:115" s="282" customFormat="1" ht="13.5" thickBot="1">
      <c r="A36" s="287" t="s">
        <v>59</v>
      </c>
      <c r="B36" s="1893" t="s">
        <v>95</v>
      </c>
      <c r="C36" s="729" t="s">
        <v>95</v>
      </c>
      <c r="D36" s="2277" t="s">
        <v>95</v>
      </c>
      <c r="E36" s="2251">
        <f>G36-F36</f>
        <v>0</v>
      </c>
      <c r="F36" s="2273">
        <v>0</v>
      </c>
      <c r="G36" s="2252">
        <v>0</v>
      </c>
      <c r="H36" s="2314">
        <f t="shared" si="6"/>
        <v>0</v>
      </c>
      <c r="I36" s="2269">
        <f t="shared" si="6"/>
        <v>0</v>
      </c>
      <c r="J36" s="2260">
        <f t="shared" si="11"/>
        <v>0</v>
      </c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281"/>
      <c r="CN36" s="281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81"/>
      <c r="DG36" s="281"/>
      <c r="DH36" s="281"/>
      <c r="DI36" s="281"/>
      <c r="DJ36" s="281"/>
      <c r="DK36" s="281"/>
    </row>
    <row r="37" spans="1:115" s="282" customFormat="1" ht="13.5" thickBot="1">
      <c r="A37" s="2246" t="s">
        <v>60</v>
      </c>
      <c r="B37" s="414" t="s">
        <v>95</v>
      </c>
      <c r="C37" s="331">
        <v>0</v>
      </c>
      <c r="D37" s="824">
        <v>0</v>
      </c>
      <c r="E37" s="2251">
        <f>G37-F37</f>
        <v>0</v>
      </c>
      <c r="F37" s="2273">
        <v>0</v>
      </c>
      <c r="G37" s="2252">
        <v>0</v>
      </c>
      <c r="H37" s="2314">
        <f t="shared" si="6"/>
        <v>0</v>
      </c>
      <c r="I37" s="2269">
        <f t="shared" si="6"/>
        <v>0</v>
      </c>
      <c r="J37" s="2260">
        <f t="shared" si="11"/>
        <v>0</v>
      </c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81"/>
      <c r="DG37" s="281"/>
      <c r="DH37" s="281"/>
      <c r="DI37" s="281"/>
      <c r="DJ37" s="281"/>
      <c r="DK37" s="281"/>
    </row>
    <row r="38" spans="1:115" s="282" customFormat="1" ht="13.5" thickBot="1">
      <c r="A38" s="311" t="s">
        <v>65</v>
      </c>
      <c r="B38" s="1891">
        <f aca="true" t="shared" si="12" ref="B38:G38">SUM(B30:B37)</f>
        <v>2</v>
      </c>
      <c r="C38" s="2278">
        <f t="shared" si="12"/>
        <v>0</v>
      </c>
      <c r="D38" s="2278">
        <f t="shared" si="12"/>
        <v>2</v>
      </c>
      <c r="E38" s="2278">
        <f t="shared" si="12"/>
        <v>0</v>
      </c>
      <c r="F38" s="2278">
        <f t="shared" si="12"/>
        <v>0</v>
      </c>
      <c r="G38" s="2278">
        <f t="shared" si="12"/>
        <v>0</v>
      </c>
      <c r="H38" s="2317">
        <f>E38+B38</f>
        <v>2</v>
      </c>
      <c r="I38" s="2269">
        <f t="shared" si="6"/>
        <v>0</v>
      </c>
      <c r="J38" s="2260">
        <f t="shared" si="11"/>
        <v>2</v>
      </c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  <c r="DB38" s="281"/>
      <c r="DC38" s="281"/>
      <c r="DD38" s="281"/>
      <c r="DE38" s="281"/>
      <c r="DF38" s="281"/>
      <c r="DG38" s="281"/>
      <c r="DH38" s="281"/>
      <c r="DI38" s="281"/>
      <c r="DJ38" s="281"/>
      <c r="DK38" s="281"/>
    </row>
    <row r="39" spans="1:115" s="282" customFormat="1" ht="13.5" thickBot="1">
      <c r="A39" s="2279" t="s">
        <v>66</v>
      </c>
      <c r="B39" s="2280">
        <f aca="true" t="shared" si="13" ref="B39:G39">B28</f>
        <v>114</v>
      </c>
      <c r="C39" s="2281">
        <f t="shared" si="13"/>
        <v>0</v>
      </c>
      <c r="D39" s="2282">
        <f t="shared" si="13"/>
        <v>114</v>
      </c>
      <c r="E39" s="2283">
        <f t="shared" si="13"/>
        <v>1</v>
      </c>
      <c r="F39" s="2284">
        <f t="shared" si="13"/>
        <v>0</v>
      </c>
      <c r="G39" s="2311">
        <f t="shared" si="13"/>
        <v>1</v>
      </c>
      <c r="H39" s="2315">
        <f>E39+B39</f>
        <v>115</v>
      </c>
      <c r="I39" s="2285">
        <f t="shared" si="6"/>
        <v>0</v>
      </c>
      <c r="J39" s="2260">
        <f>G39+D39</f>
        <v>115</v>
      </c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281"/>
      <c r="CE39" s="281"/>
      <c r="CF39" s="281"/>
      <c r="CG39" s="281"/>
      <c r="CH39" s="281"/>
      <c r="CI39" s="281"/>
      <c r="CJ39" s="281"/>
      <c r="CK39" s="281"/>
      <c r="CL39" s="281"/>
      <c r="CM39" s="281"/>
      <c r="CN39" s="281"/>
      <c r="CO39" s="281"/>
      <c r="CP39" s="281"/>
      <c r="CQ39" s="281"/>
      <c r="CR39" s="281"/>
      <c r="CS39" s="281"/>
      <c r="CT39" s="281"/>
      <c r="CU39" s="281"/>
      <c r="CV39" s="281"/>
      <c r="CW39" s="281"/>
      <c r="CX39" s="281"/>
      <c r="CY39" s="281"/>
      <c r="CZ39" s="281"/>
      <c r="DA39" s="281"/>
      <c r="DB39" s="281"/>
      <c r="DC39" s="281"/>
      <c r="DD39" s="281"/>
      <c r="DE39" s="281"/>
      <c r="DF39" s="281"/>
      <c r="DG39" s="281"/>
      <c r="DH39" s="281"/>
      <c r="DI39" s="281"/>
      <c r="DJ39" s="281"/>
      <c r="DK39" s="281"/>
    </row>
    <row r="40" spans="1:115" s="282" customFormat="1" ht="13.5" thickBot="1">
      <c r="A40" s="311" t="s">
        <v>65</v>
      </c>
      <c r="B40" s="2286">
        <f aca="true" t="shared" si="14" ref="B40:G40">B38</f>
        <v>2</v>
      </c>
      <c r="C40" s="2287">
        <f t="shared" si="14"/>
        <v>0</v>
      </c>
      <c r="D40" s="2288">
        <f t="shared" si="14"/>
        <v>2</v>
      </c>
      <c r="E40" s="2289">
        <f t="shared" si="14"/>
        <v>0</v>
      </c>
      <c r="F40" s="2290">
        <f t="shared" si="14"/>
        <v>0</v>
      </c>
      <c r="G40" s="2312">
        <f t="shared" si="14"/>
        <v>0</v>
      </c>
      <c r="H40" s="2318">
        <f t="shared" si="6"/>
        <v>0</v>
      </c>
      <c r="I40" s="2291">
        <f t="shared" si="6"/>
        <v>0</v>
      </c>
      <c r="J40" s="2292">
        <f>G40</f>
        <v>0</v>
      </c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281"/>
      <c r="DG40" s="281"/>
      <c r="DH40" s="281"/>
      <c r="DI40" s="281"/>
      <c r="DJ40" s="281"/>
      <c r="DK40" s="281"/>
    </row>
    <row r="41" spans="1:115" s="282" customFormat="1" ht="15.75" thickBot="1">
      <c r="A41" s="313" t="s">
        <v>67</v>
      </c>
      <c r="B41" s="2293">
        <f aca="true" t="shared" si="15" ref="B41:G41">B40+B39</f>
        <v>116</v>
      </c>
      <c r="C41" s="2294">
        <f t="shared" si="15"/>
        <v>0</v>
      </c>
      <c r="D41" s="2295">
        <f t="shared" si="15"/>
        <v>116</v>
      </c>
      <c r="E41" s="2296">
        <f t="shared" si="15"/>
        <v>1</v>
      </c>
      <c r="F41" s="2297">
        <f t="shared" si="15"/>
        <v>0</v>
      </c>
      <c r="G41" s="2297">
        <f t="shared" si="15"/>
        <v>1</v>
      </c>
      <c r="H41" s="2319">
        <f>E41+B41</f>
        <v>117</v>
      </c>
      <c r="I41" s="2298">
        <f>F41+C41</f>
        <v>0</v>
      </c>
      <c r="J41" s="2260">
        <f>G41+D41</f>
        <v>117</v>
      </c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  <c r="BX41" s="281"/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/>
      <c r="CJ41" s="281"/>
      <c r="CK41" s="281"/>
      <c r="CL41" s="281"/>
      <c r="CM41" s="281"/>
      <c r="CN41" s="281"/>
      <c r="CO41" s="281"/>
      <c r="CP41" s="281"/>
      <c r="CQ41" s="281"/>
      <c r="CR41" s="281"/>
      <c r="CS41" s="281"/>
      <c r="CT41" s="281"/>
      <c r="CU41" s="281"/>
      <c r="CV41" s="281"/>
      <c r="CW41" s="281"/>
      <c r="CX41" s="281"/>
      <c r="CY41" s="281"/>
      <c r="CZ41" s="281"/>
      <c r="DA41" s="281"/>
      <c r="DB41" s="281"/>
      <c r="DC41" s="281"/>
      <c r="DD41" s="281"/>
      <c r="DE41" s="281"/>
      <c r="DF41" s="281"/>
      <c r="DG41" s="281"/>
      <c r="DH41" s="281"/>
      <c r="DI41" s="281"/>
      <c r="DJ41" s="281"/>
      <c r="DK41" s="281"/>
    </row>
    <row r="43" spans="1:14" ht="12.75">
      <c r="A43" s="2533" t="s">
        <v>342</v>
      </c>
      <c r="B43" s="2533"/>
      <c r="C43" s="2533"/>
      <c r="D43" s="2533"/>
      <c r="E43" s="2533"/>
      <c r="F43" s="2533"/>
      <c r="G43" s="2533"/>
      <c r="H43" s="2533"/>
      <c r="I43" s="2533"/>
      <c r="J43" s="2533"/>
      <c r="K43" s="2533"/>
      <c r="L43" s="2533"/>
      <c r="M43" s="2533"/>
      <c r="N43" s="2533"/>
    </row>
  </sheetData>
  <sheetProtection/>
  <mergeCells count="11">
    <mergeCell ref="B4:D5"/>
    <mergeCell ref="E4:G5"/>
    <mergeCell ref="H4:J6"/>
    <mergeCell ref="B6:D6"/>
    <mergeCell ref="E6:G6"/>
    <mergeCell ref="A43:N43"/>
    <mergeCell ref="A1:J1"/>
    <mergeCell ref="A2:J2"/>
    <mergeCell ref="A3:A7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DK42"/>
  <sheetViews>
    <sheetView zoomScalePageLayoutView="0" workbookViewId="0" topLeftCell="A1">
      <selection activeCell="S47" sqref="S47"/>
    </sheetView>
  </sheetViews>
  <sheetFormatPr defaultColWidth="9.00390625" defaultRowHeight="12.75"/>
  <cols>
    <col min="1" max="1" width="39.125" style="262" customWidth="1"/>
    <col min="2" max="2" width="5.875" style="1827" customWidth="1"/>
    <col min="3" max="3" width="6.875" style="1827" customWidth="1"/>
    <col min="4" max="4" width="4.25390625" style="1827" customWidth="1"/>
    <col min="5" max="5" width="6.00390625" style="262" customWidth="1"/>
    <col min="6" max="6" width="7.75390625" style="262" customWidth="1"/>
    <col min="7" max="7" width="4.00390625" style="262" customWidth="1"/>
    <col min="8" max="8" width="6.00390625" style="262" customWidth="1"/>
    <col min="9" max="9" width="6.75390625" style="262" customWidth="1"/>
    <col min="10" max="10" width="4.875" style="262" customWidth="1"/>
    <col min="11" max="115" width="9.125" style="261" customWidth="1"/>
    <col min="116" max="16384" width="9.125" style="262" customWidth="1"/>
  </cols>
  <sheetData>
    <row r="1" spans="1:10" ht="18.75" customHeight="1" thickBot="1">
      <c r="A1" s="2456" t="s">
        <v>47</v>
      </c>
      <c r="B1" s="2456"/>
      <c r="C1" s="2456"/>
      <c r="D1" s="2456"/>
      <c r="E1" s="2456"/>
      <c r="F1" s="2456"/>
      <c r="G1" s="2456"/>
      <c r="H1" s="2456"/>
      <c r="I1" s="2456"/>
      <c r="J1" s="2456"/>
    </row>
    <row r="2" spans="1:10" ht="13.5" thickBot="1">
      <c r="A2" s="2457" t="s">
        <v>374</v>
      </c>
      <c r="B2" s="2458"/>
      <c r="C2" s="2458"/>
      <c r="D2" s="2458"/>
      <c r="E2" s="2458"/>
      <c r="F2" s="2458"/>
      <c r="G2" s="2458"/>
      <c r="H2" s="2459"/>
      <c r="I2" s="2459"/>
      <c r="J2" s="2460"/>
    </row>
    <row r="3" spans="1:10" ht="13.5" thickBot="1">
      <c r="A3" s="2461" t="s">
        <v>9</v>
      </c>
      <c r="B3" s="2485" t="s">
        <v>70</v>
      </c>
      <c r="C3" s="2458"/>
      <c r="D3" s="2484"/>
      <c r="E3" s="2485" t="s">
        <v>48</v>
      </c>
      <c r="F3" s="2458"/>
      <c r="G3" s="2484"/>
      <c r="H3" s="263"/>
      <c r="I3" s="263"/>
      <c r="J3" s="264"/>
    </row>
    <row r="4" spans="1:10" ht="11.25" customHeight="1">
      <c r="A4" s="2462"/>
      <c r="B4" s="2478">
        <v>1</v>
      </c>
      <c r="C4" s="2467"/>
      <c r="D4" s="2476"/>
      <c r="E4" s="2478">
        <v>2</v>
      </c>
      <c r="F4" s="2467"/>
      <c r="G4" s="2468"/>
      <c r="H4" s="2467" t="s">
        <v>49</v>
      </c>
      <c r="I4" s="2467"/>
      <c r="J4" s="2468"/>
    </row>
    <row r="5" spans="1:10" ht="12" customHeight="1">
      <c r="A5" s="2462"/>
      <c r="B5" s="2531" t="s">
        <v>50</v>
      </c>
      <c r="C5" s="2531"/>
      <c r="D5" s="2532"/>
      <c r="E5" s="2531" t="s">
        <v>50</v>
      </c>
      <c r="F5" s="2531"/>
      <c r="G5" s="2534"/>
      <c r="H5" s="2473"/>
      <c r="I5" s="2473"/>
      <c r="J5" s="2474"/>
    </row>
    <row r="6" spans="1:10" ht="23.25" customHeight="1">
      <c r="A6" s="2463"/>
      <c r="B6" s="265" t="s">
        <v>27</v>
      </c>
      <c r="C6" s="266" t="s">
        <v>51</v>
      </c>
      <c r="D6" s="267" t="s">
        <v>4</v>
      </c>
      <c r="E6" s="265" t="s">
        <v>27</v>
      </c>
      <c r="F6" s="266" t="s">
        <v>51</v>
      </c>
      <c r="G6" s="267" t="s">
        <v>4</v>
      </c>
      <c r="H6" s="265" t="s">
        <v>27</v>
      </c>
      <c r="I6" s="266" t="s">
        <v>51</v>
      </c>
      <c r="J6" s="380" t="s">
        <v>4</v>
      </c>
    </row>
    <row r="7" spans="1:115" s="282" customFormat="1" ht="12.75">
      <c r="A7" s="268" t="s">
        <v>52</v>
      </c>
      <c r="B7" s="269"/>
      <c r="C7" s="270"/>
      <c r="D7" s="271"/>
      <c r="E7" s="272"/>
      <c r="F7" s="273"/>
      <c r="G7" s="2299"/>
      <c r="H7" s="272"/>
      <c r="I7" s="2300"/>
      <c r="J7" s="230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</row>
    <row r="8" spans="1:115" s="282" customFormat="1" ht="12.75">
      <c r="A8" s="274" t="s">
        <v>53</v>
      </c>
      <c r="B8" s="330">
        <f aca="true" t="shared" si="0" ref="B8:F15">B19+B29</f>
        <v>17</v>
      </c>
      <c r="C8" s="331">
        <f t="shared" si="0"/>
        <v>7</v>
      </c>
      <c r="D8" s="1894">
        <f t="shared" si="0"/>
        <v>24</v>
      </c>
      <c r="E8" s="275">
        <f t="shared" si="0"/>
        <v>18</v>
      </c>
      <c r="F8" s="276">
        <f t="shared" si="0"/>
        <v>5</v>
      </c>
      <c r="G8" s="278">
        <f>F8+E8</f>
        <v>23</v>
      </c>
      <c r="H8" s="275">
        <f>E8+B8</f>
        <v>35</v>
      </c>
      <c r="I8" s="275">
        <f>F8+C8</f>
        <v>12</v>
      </c>
      <c r="J8" s="280">
        <f>G8+D8</f>
        <v>47</v>
      </c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</row>
    <row r="9" spans="1:115" s="282" customFormat="1" ht="11.25" customHeight="1">
      <c r="A9" s="283" t="s">
        <v>54</v>
      </c>
      <c r="B9" s="330">
        <f t="shared" si="0"/>
        <v>16</v>
      </c>
      <c r="C9" s="331">
        <f t="shared" si="0"/>
        <v>3</v>
      </c>
      <c r="D9" s="1894">
        <f t="shared" si="0"/>
        <v>19</v>
      </c>
      <c r="E9" s="275">
        <f t="shared" si="0"/>
        <v>13</v>
      </c>
      <c r="F9" s="276">
        <f t="shared" si="0"/>
        <v>3</v>
      </c>
      <c r="G9" s="278">
        <f aca="true" t="shared" si="1" ref="G9:G15">F9+E9</f>
        <v>16</v>
      </c>
      <c r="H9" s="275">
        <f>E9+B9</f>
        <v>29</v>
      </c>
      <c r="I9" s="275">
        <f aca="true" t="shared" si="2" ref="I9:J15">F9+C9</f>
        <v>6</v>
      </c>
      <c r="J9" s="280">
        <f t="shared" si="2"/>
        <v>35</v>
      </c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</row>
    <row r="10" spans="1:115" s="282" customFormat="1" ht="12.75">
      <c r="A10" s="284" t="s">
        <v>55</v>
      </c>
      <c r="B10" s="330">
        <f t="shared" si="0"/>
        <v>15</v>
      </c>
      <c r="C10" s="331">
        <f t="shared" si="0"/>
        <v>3</v>
      </c>
      <c r="D10" s="1894">
        <f t="shared" si="0"/>
        <v>18</v>
      </c>
      <c r="E10" s="275">
        <f t="shared" si="0"/>
        <v>9</v>
      </c>
      <c r="F10" s="276">
        <f t="shared" si="0"/>
        <v>23</v>
      </c>
      <c r="G10" s="278">
        <f t="shared" si="1"/>
        <v>32</v>
      </c>
      <c r="H10" s="275">
        <f aca="true" t="shared" si="3" ref="H10:H15">E10+B10</f>
        <v>24</v>
      </c>
      <c r="I10" s="275">
        <f t="shared" si="2"/>
        <v>26</v>
      </c>
      <c r="J10" s="280">
        <f t="shared" si="2"/>
        <v>50</v>
      </c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</row>
    <row r="11" spans="1:115" s="282" customFormat="1" ht="12.75">
      <c r="A11" s="274" t="s">
        <v>56</v>
      </c>
      <c r="B11" s="330">
        <f t="shared" si="0"/>
        <v>0</v>
      </c>
      <c r="C11" s="331">
        <f t="shared" si="0"/>
        <v>0</v>
      </c>
      <c r="D11" s="1894">
        <f t="shared" si="0"/>
        <v>0</v>
      </c>
      <c r="E11" s="275">
        <f t="shared" si="0"/>
        <v>7</v>
      </c>
      <c r="F11" s="276">
        <f t="shared" si="0"/>
        <v>6</v>
      </c>
      <c r="G11" s="278">
        <f t="shared" si="1"/>
        <v>13</v>
      </c>
      <c r="H11" s="275">
        <f t="shared" si="3"/>
        <v>7</v>
      </c>
      <c r="I11" s="275">
        <f t="shared" si="2"/>
        <v>6</v>
      </c>
      <c r="J11" s="280">
        <f t="shared" si="2"/>
        <v>13</v>
      </c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</row>
    <row r="12" spans="1:115" s="282" customFormat="1" ht="12.75">
      <c r="A12" s="285" t="s">
        <v>57</v>
      </c>
      <c r="B12" s="330">
        <f t="shared" si="0"/>
        <v>12</v>
      </c>
      <c r="C12" s="331">
        <f t="shared" si="0"/>
        <v>8</v>
      </c>
      <c r="D12" s="1894">
        <f t="shared" si="0"/>
        <v>20</v>
      </c>
      <c r="E12" s="275">
        <f t="shared" si="0"/>
        <v>14</v>
      </c>
      <c r="F12" s="276">
        <f t="shared" si="0"/>
        <v>12</v>
      </c>
      <c r="G12" s="278">
        <f t="shared" si="1"/>
        <v>26</v>
      </c>
      <c r="H12" s="275">
        <f t="shared" si="3"/>
        <v>26</v>
      </c>
      <c r="I12" s="275">
        <f t="shared" si="2"/>
        <v>20</v>
      </c>
      <c r="J12" s="280">
        <f t="shared" si="2"/>
        <v>46</v>
      </c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</row>
    <row r="13" spans="1:115" s="282" customFormat="1" ht="12.75">
      <c r="A13" s="287" t="s">
        <v>58</v>
      </c>
      <c r="B13" s="330">
        <f t="shared" si="0"/>
        <v>12</v>
      </c>
      <c r="C13" s="331">
        <f t="shared" si="0"/>
        <v>1</v>
      </c>
      <c r="D13" s="1894">
        <f t="shared" si="0"/>
        <v>13</v>
      </c>
      <c r="E13" s="275">
        <f t="shared" si="0"/>
        <v>10</v>
      </c>
      <c r="F13" s="276">
        <f t="shared" si="0"/>
        <v>2</v>
      </c>
      <c r="G13" s="278">
        <f t="shared" si="1"/>
        <v>12</v>
      </c>
      <c r="H13" s="275">
        <f t="shared" si="3"/>
        <v>22</v>
      </c>
      <c r="I13" s="275">
        <f t="shared" si="2"/>
        <v>3</v>
      </c>
      <c r="J13" s="280">
        <f t="shared" si="2"/>
        <v>25</v>
      </c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</row>
    <row r="14" spans="1:115" s="282" customFormat="1" ht="12.75">
      <c r="A14" s="287" t="s">
        <v>59</v>
      </c>
      <c r="B14" s="330">
        <f t="shared" si="0"/>
        <v>7</v>
      </c>
      <c r="C14" s="331">
        <f t="shared" si="0"/>
        <v>0</v>
      </c>
      <c r="D14" s="1894">
        <f t="shared" si="0"/>
        <v>7</v>
      </c>
      <c r="E14" s="275">
        <f t="shared" si="0"/>
        <v>7</v>
      </c>
      <c r="F14" s="276">
        <f t="shared" si="0"/>
        <v>0</v>
      </c>
      <c r="G14" s="278">
        <f t="shared" si="1"/>
        <v>7</v>
      </c>
      <c r="H14" s="275">
        <f t="shared" si="3"/>
        <v>14</v>
      </c>
      <c r="I14" s="275">
        <f t="shared" si="2"/>
        <v>0</v>
      </c>
      <c r="J14" s="280">
        <f t="shared" si="2"/>
        <v>14</v>
      </c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</row>
    <row r="15" spans="1:115" s="282" customFormat="1" ht="12.75">
      <c r="A15" s="274" t="s">
        <v>60</v>
      </c>
      <c r="B15" s="330">
        <f t="shared" si="0"/>
        <v>25</v>
      </c>
      <c r="C15" s="331">
        <f t="shared" si="0"/>
        <v>0</v>
      </c>
      <c r="D15" s="1894">
        <f t="shared" si="0"/>
        <v>25</v>
      </c>
      <c r="E15" s="288">
        <f t="shared" si="0"/>
        <v>24</v>
      </c>
      <c r="F15" s="289">
        <f t="shared" si="0"/>
        <v>7</v>
      </c>
      <c r="G15" s="2302">
        <f t="shared" si="1"/>
        <v>31</v>
      </c>
      <c r="H15" s="275">
        <f t="shared" si="3"/>
        <v>49</v>
      </c>
      <c r="I15" s="275">
        <f t="shared" si="2"/>
        <v>7</v>
      </c>
      <c r="J15" s="280">
        <f t="shared" si="2"/>
        <v>56</v>
      </c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</row>
    <row r="16" spans="1:115" s="282" customFormat="1" ht="12.75">
      <c r="A16" s="660" t="s">
        <v>12</v>
      </c>
      <c r="B16" s="2248">
        <f>SUM(B8:B15)</f>
        <v>104</v>
      </c>
      <c r="C16" s="2248">
        <f>SUM(C7:C15)</f>
        <v>22</v>
      </c>
      <c r="D16" s="2248">
        <f>SUM(D7:D15)</f>
        <v>126</v>
      </c>
      <c r="E16" s="2248">
        <f>SUM(E7:E15)</f>
        <v>102</v>
      </c>
      <c r="F16" s="2248">
        <f>SUM(F7:F15)</f>
        <v>58</v>
      </c>
      <c r="G16" s="2303">
        <f>SUM(G7:G15)</f>
        <v>160</v>
      </c>
      <c r="H16" s="275">
        <f>E16+B16</f>
        <v>206</v>
      </c>
      <c r="I16" s="279">
        <f>F16+C16</f>
        <v>80</v>
      </c>
      <c r="J16" s="280">
        <f>G16+D16</f>
        <v>286</v>
      </c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</row>
    <row r="17" spans="1:115" s="282" customFormat="1" ht="12.75">
      <c r="A17" s="290" t="s">
        <v>23</v>
      </c>
      <c r="B17" s="1895"/>
      <c r="C17" s="1896"/>
      <c r="D17" s="1897"/>
      <c r="E17" s="293"/>
      <c r="F17" s="293"/>
      <c r="G17" s="707"/>
      <c r="H17" s="275">
        <f aca="true" t="shared" si="4" ref="H17:J18">E17</f>
        <v>0</v>
      </c>
      <c r="I17" s="279">
        <f t="shared" si="4"/>
        <v>0</v>
      </c>
      <c r="J17" s="280">
        <f t="shared" si="4"/>
        <v>0</v>
      </c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  <c r="DE17" s="281"/>
      <c r="DF17" s="281"/>
      <c r="DG17" s="281"/>
      <c r="DH17" s="281"/>
      <c r="DI17" s="281"/>
      <c r="DJ17" s="281"/>
      <c r="DK17" s="281"/>
    </row>
    <row r="18" spans="1:115" s="282" customFormat="1" ht="12.75">
      <c r="A18" s="294" t="s">
        <v>11</v>
      </c>
      <c r="B18" s="1898"/>
      <c r="C18" s="1891"/>
      <c r="D18" s="1899"/>
      <c r="E18" s="293"/>
      <c r="F18" s="293"/>
      <c r="G18" s="707"/>
      <c r="H18" s="275">
        <f t="shared" si="4"/>
        <v>0</v>
      </c>
      <c r="I18" s="279">
        <f t="shared" si="4"/>
        <v>0</v>
      </c>
      <c r="J18" s="280">
        <f t="shared" si="4"/>
        <v>0</v>
      </c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</row>
    <row r="19" spans="1:115" s="282" customFormat="1" ht="12.75">
      <c r="A19" s="274" t="s">
        <v>53</v>
      </c>
      <c r="B19" s="295">
        <v>17</v>
      </c>
      <c r="C19" s="296">
        <v>7</v>
      </c>
      <c r="D19" s="277">
        <f>C19+B19</f>
        <v>24</v>
      </c>
      <c r="E19" s="1900">
        <v>18</v>
      </c>
      <c r="F19" s="296">
        <v>3</v>
      </c>
      <c r="G19" s="297">
        <f>F19+E19</f>
        <v>21</v>
      </c>
      <c r="H19" s="275">
        <f>E19+B19</f>
        <v>35</v>
      </c>
      <c r="I19" s="279">
        <f>F19+C19</f>
        <v>10</v>
      </c>
      <c r="J19" s="280">
        <f>G19+D19</f>
        <v>45</v>
      </c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281"/>
      <c r="DE19" s="281"/>
      <c r="DF19" s="281"/>
      <c r="DG19" s="281"/>
      <c r="DH19" s="281"/>
      <c r="DI19" s="281"/>
      <c r="DJ19" s="281"/>
      <c r="DK19" s="281"/>
    </row>
    <row r="20" spans="1:115" s="282" customFormat="1" ht="12.75">
      <c r="A20" s="283" t="s">
        <v>54</v>
      </c>
      <c r="B20" s="295">
        <v>16</v>
      </c>
      <c r="C20" s="296">
        <v>3</v>
      </c>
      <c r="D20" s="277">
        <f aca="true" t="shared" si="5" ref="D20:D27">C20+B20</f>
        <v>19</v>
      </c>
      <c r="E20" s="1900">
        <v>12</v>
      </c>
      <c r="F20" s="299">
        <v>3</v>
      </c>
      <c r="G20" s="297">
        <f aca="true" t="shared" si="6" ref="G20:G26">F20+E20</f>
        <v>15</v>
      </c>
      <c r="H20" s="275">
        <f aca="true" t="shared" si="7" ref="H20:J38">E20+B20</f>
        <v>28</v>
      </c>
      <c r="I20" s="279">
        <f t="shared" si="7"/>
        <v>6</v>
      </c>
      <c r="J20" s="280">
        <f t="shared" si="7"/>
        <v>34</v>
      </c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  <c r="DE20" s="281"/>
      <c r="DF20" s="281"/>
      <c r="DG20" s="281"/>
      <c r="DH20" s="281"/>
      <c r="DI20" s="281"/>
      <c r="DJ20" s="281"/>
      <c r="DK20" s="281"/>
    </row>
    <row r="21" spans="1:115" s="282" customFormat="1" ht="12.75">
      <c r="A21" s="284" t="s">
        <v>55</v>
      </c>
      <c r="B21" s="295">
        <v>15</v>
      </c>
      <c r="C21" s="296">
        <v>3</v>
      </c>
      <c r="D21" s="277">
        <f t="shared" si="5"/>
        <v>18</v>
      </c>
      <c r="E21" s="1900">
        <v>9</v>
      </c>
      <c r="F21" s="299">
        <v>23</v>
      </c>
      <c r="G21" s="297">
        <f t="shared" si="6"/>
        <v>32</v>
      </c>
      <c r="H21" s="275">
        <f t="shared" si="7"/>
        <v>24</v>
      </c>
      <c r="I21" s="279">
        <f t="shared" si="7"/>
        <v>26</v>
      </c>
      <c r="J21" s="280">
        <f t="shared" si="7"/>
        <v>50</v>
      </c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  <c r="DE21" s="281"/>
      <c r="DF21" s="281"/>
      <c r="DG21" s="281"/>
      <c r="DH21" s="281"/>
      <c r="DI21" s="281"/>
      <c r="DJ21" s="281"/>
      <c r="DK21" s="281"/>
    </row>
    <row r="22" spans="1:115" s="282" customFormat="1" ht="12.75">
      <c r="A22" s="274" t="s">
        <v>56</v>
      </c>
      <c r="B22" s="295">
        <v>0</v>
      </c>
      <c r="C22" s="296">
        <v>0</v>
      </c>
      <c r="D22" s="277">
        <f t="shared" si="5"/>
        <v>0</v>
      </c>
      <c r="E22" s="1900">
        <v>7</v>
      </c>
      <c r="F22" s="296">
        <v>4</v>
      </c>
      <c r="G22" s="297">
        <f t="shared" si="6"/>
        <v>11</v>
      </c>
      <c r="H22" s="275">
        <f t="shared" si="7"/>
        <v>7</v>
      </c>
      <c r="I22" s="279">
        <f t="shared" si="7"/>
        <v>4</v>
      </c>
      <c r="J22" s="280">
        <f t="shared" si="7"/>
        <v>11</v>
      </c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281"/>
      <c r="DK22" s="281"/>
    </row>
    <row r="23" spans="1:115" s="282" customFormat="1" ht="12.75">
      <c r="A23" s="285" t="s">
        <v>57</v>
      </c>
      <c r="B23" s="295">
        <v>12</v>
      </c>
      <c r="C23" s="296">
        <v>8</v>
      </c>
      <c r="D23" s="277">
        <f t="shared" si="5"/>
        <v>20</v>
      </c>
      <c r="E23" s="1900">
        <v>14</v>
      </c>
      <c r="F23" s="296">
        <v>10</v>
      </c>
      <c r="G23" s="297">
        <f t="shared" si="6"/>
        <v>24</v>
      </c>
      <c r="H23" s="275">
        <f t="shared" si="7"/>
        <v>26</v>
      </c>
      <c r="I23" s="279">
        <f t="shared" si="7"/>
        <v>18</v>
      </c>
      <c r="J23" s="280">
        <f t="shared" si="7"/>
        <v>44</v>
      </c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1"/>
      <c r="DG23" s="281"/>
      <c r="DH23" s="281"/>
      <c r="DI23" s="281"/>
      <c r="DJ23" s="281"/>
      <c r="DK23" s="281"/>
    </row>
    <row r="24" spans="1:115" s="282" customFormat="1" ht="12.75">
      <c r="A24" s="287" t="s">
        <v>58</v>
      </c>
      <c r="B24" s="295">
        <v>12</v>
      </c>
      <c r="C24" s="296">
        <v>1</v>
      </c>
      <c r="D24" s="277">
        <f t="shared" si="5"/>
        <v>13</v>
      </c>
      <c r="E24" s="1901">
        <v>10</v>
      </c>
      <c r="F24" s="304">
        <v>2</v>
      </c>
      <c r="G24" s="297">
        <f t="shared" si="6"/>
        <v>12</v>
      </c>
      <c r="H24" s="275">
        <f t="shared" si="7"/>
        <v>22</v>
      </c>
      <c r="I24" s="279">
        <f t="shared" si="7"/>
        <v>3</v>
      </c>
      <c r="J24" s="280">
        <f t="shared" si="7"/>
        <v>25</v>
      </c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  <c r="DD24" s="281"/>
      <c r="DE24" s="281"/>
      <c r="DF24" s="281"/>
      <c r="DG24" s="281"/>
      <c r="DH24" s="281"/>
      <c r="DI24" s="281"/>
      <c r="DJ24" s="281"/>
      <c r="DK24" s="281"/>
    </row>
    <row r="25" spans="1:115" s="282" customFormat="1" ht="12.75">
      <c r="A25" s="287" t="s">
        <v>59</v>
      </c>
      <c r="B25" s="295">
        <v>7</v>
      </c>
      <c r="C25" s="296">
        <v>0</v>
      </c>
      <c r="D25" s="277">
        <f t="shared" si="5"/>
        <v>7</v>
      </c>
      <c r="E25" s="1900">
        <v>7</v>
      </c>
      <c r="F25" s="296">
        <v>0</v>
      </c>
      <c r="G25" s="297">
        <f t="shared" si="6"/>
        <v>7</v>
      </c>
      <c r="H25" s="275">
        <f t="shared" si="7"/>
        <v>14</v>
      </c>
      <c r="I25" s="279">
        <f t="shared" si="7"/>
        <v>0</v>
      </c>
      <c r="J25" s="280">
        <f t="shared" si="7"/>
        <v>14</v>
      </c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/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  <c r="DD25" s="281"/>
      <c r="DE25" s="281"/>
      <c r="DF25" s="281"/>
      <c r="DG25" s="281"/>
      <c r="DH25" s="281"/>
      <c r="DI25" s="281"/>
      <c r="DJ25" s="281"/>
      <c r="DK25" s="281"/>
    </row>
    <row r="26" spans="1:115" s="282" customFormat="1" ht="12.75">
      <c r="A26" s="274" t="s">
        <v>60</v>
      </c>
      <c r="B26" s="295">
        <v>25</v>
      </c>
      <c r="C26" s="296">
        <v>0</v>
      </c>
      <c r="D26" s="277">
        <f t="shared" si="5"/>
        <v>25</v>
      </c>
      <c r="E26" s="1900">
        <v>24</v>
      </c>
      <c r="F26" s="296">
        <v>6</v>
      </c>
      <c r="G26" s="297">
        <f t="shared" si="6"/>
        <v>30</v>
      </c>
      <c r="H26" s="275">
        <f t="shared" si="7"/>
        <v>49</v>
      </c>
      <c r="I26" s="279">
        <f t="shared" si="7"/>
        <v>6</v>
      </c>
      <c r="J26" s="280">
        <f t="shared" si="7"/>
        <v>55</v>
      </c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  <c r="DE26" s="281"/>
      <c r="DF26" s="281"/>
      <c r="DG26" s="281"/>
      <c r="DH26" s="281"/>
      <c r="DI26" s="281"/>
      <c r="DJ26" s="281"/>
      <c r="DK26" s="281"/>
    </row>
    <row r="27" spans="1:115" s="282" customFormat="1" ht="12.75">
      <c r="A27" s="294" t="s">
        <v>8</v>
      </c>
      <c r="B27" s="275">
        <f>SUM(B19:B26)</f>
        <v>104</v>
      </c>
      <c r="C27" s="275">
        <f>SUM(C19:C26)</f>
        <v>22</v>
      </c>
      <c r="D27" s="277">
        <f t="shared" si="5"/>
        <v>126</v>
      </c>
      <c r="E27" s="275">
        <f>SUM(E19:E26)</f>
        <v>101</v>
      </c>
      <c r="F27" s="275">
        <f>SUM(F19:F26)</f>
        <v>51</v>
      </c>
      <c r="G27" s="278">
        <f>SUM(G19:G26)</f>
        <v>152</v>
      </c>
      <c r="H27" s="275">
        <f t="shared" si="7"/>
        <v>205</v>
      </c>
      <c r="I27" s="279">
        <f t="shared" si="7"/>
        <v>73</v>
      </c>
      <c r="J27" s="280">
        <f t="shared" si="7"/>
        <v>278</v>
      </c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</row>
    <row r="28" spans="1:115" s="282" customFormat="1" ht="12.75">
      <c r="A28" s="308" t="s">
        <v>64</v>
      </c>
      <c r="B28" s="1898"/>
      <c r="C28" s="1902"/>
      <c r="D28" s="1903"/>
      <c r="E28" s="293"/>
      <c r="F28" s="2304"/>
      <c r="G28" s="2305"/>
      <c r="H28" s="275">
        <f t="shared" si="7"/>
        <v>0</v>
      </c>
      <c r="I28" s="279">
        <f t="shared" si="7"/>
        <v>0</v>
      </c>
      <c r="J28" s="280">
        <f t="shared" si="7"/>
        <v>0</v>
      </c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</row>
    <row r="29" spans="1:115" s="282" customFormat="1" ht="12.75">
      <c r="A29" s="274" t="s">
        <v>53</v>
      </c>
      <c r="B29" s="330">
        <v>0</v>
      </c>
      <c r="C29" s="331">
        <v>0</v>
      </c>
      <c r="D29" s="824">
        <v>0</v>
      </c>
      <c r="E29" s="1900">
        <v>0</v>
      </c>
      <c r="F29" s="299">
        <v>2</v>
      </c>
      <c r="G29" s="297">
        <v>2</v>
      </c>
      <c r="H29" s="275">
        <f t="shared" si="7"/>
        <v>0</v>
      </c>
      <c r="I29" s="279">
        <f t="shared" si="7"/>
        <v>2</v>
      </c>
      <c r="J29" s="280">
        <f t="shared" si="7"/>
        <v>2</v>
      </c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281"/>
      <c r="DK29" s="281"/>
    </row>
    <row r="30" spans="1:115" s="282" customFormat="1" ht="12.75">
      <c r="A30" s="283" t="s">
        <v>54</v>
      </c>
      <c r="B30" s="328">
        <v>0</v>
      </c>
      <c r="C30" s="329">
        <v>0</v>
      </c>
      <c r="D30" s="706">
        <f>C30+B30</f>
        <v>0</v>
      </c>
      <c r="E30" s="1900">
        <v>1</v>
      </c>
      <c r="F30" s="299">
        <v>0</v>
      </c>
      <c r="G30" s="297">
        <f>F30+E30</f>
        <v>1</v>
      </c>
      <c r="H30" s="275">
        <f t="shared" si="7"/>
        <v>1</v>
      </c>
      <c r="I30" s="279">
        <f t="shared" si="7"/>
        <v>0</v>
      </c>
      <c r="J30" s="280">
        <f t="shared" si="7"/>
        <v>1</v>
      </c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</row>
    <row r="31" spans="1:115" s="282" customFormat="1" ht="12.75">
      <c r="A31" s="284" t="s">
        <v>55</v>
      </c>
      <c r="B31" s="414" t="s">
        <v>95</v>
      </c>
      <c r="C31" s="728" t="s">
        <v>95</v>
      </c>
      <c r="D31" s="706">
        <f aca="true" t="shared" si="8" ref="D31:D36">C31+B31</f>
        <v>0</v>
      </c>
      <c r="E31" s="1900">
        <f aca="true" t="shared" si="9" ref="E31:E36">G31-F31</f>
        <v>0</v>
      </c>
      <c r="F31" s="296">
        <v>0</v>
      </c>
      <c r="G31" s="297">
        <v>0</v>
      </c>
      <c r="H31" s="275">
        <f t="shared" si="7"/>
        <v>0</v>
      </c>
      <c r="I31" s="279">
        <f t="shared" si="7"/>
        <v>0</v>
      </c>
      <c r="J31" s="280">
        <f t="shared" si="7"/>
        <v>0</v>
      </c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1"/>
      <c r="DE31" s="281"/>
      <c r="DF31" s="281"/>
      <c r="DG31" s="281"/>
      <c r="DH31" s="281"/>
      <c r="DI31" s="281"/>
      <c r="DJ31" s="281"/>
      <c r="DK31" s="281"/>
    </row>
    <row r="32" spans="1:115" s="282" customFormat="1" ht="12.75">
      <c r="A32" s="274" t="s">
        <v>56</v>
      </c>
      <c r="B32" s="330">
        <v>0</v>
      </c>
      <c r="C32" s="331">
        <v>0</v>
      </c>
      <c r="D32" s="706">
        <f t="shared" si="8"/>
        <v>0</v>
      </c>
      <c r="E32" s="1900">
        <v>0</v>
      </c>
      <c r="F32" s="296">
        <v>2</v>
      </c>
      <c r="G32" s="297">
        <f>E32+F32</f>
        <v>2</v>
      </c>
      <c r="H32" s="275">
        <f t="shared" si="7"/>
        <v>0</v>
      </c>
      <c r="I32" s="279">
        <f t="shared" si="7"/>
        <v>2</v>
      </c>
      <c r="J32" s="280">
        <f t="shared" si="7"/>
        <v>2</v>
      </c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81"/>
      <c r="CX32" s="281"/>
      <c r="CY32" s="281"/>
      <c r="CZ32" s="281"/>
      <c r="DA32" s="281"/>
      <c r="DB32" s="281"/>
      <c r="DC32" s="281"/>
      <c r="DD32" s="281"/>
      <c r="DE32" s="281"/>
      <c r="DF32" s="281"/>
      <c r="DG32" s="281"/>
      <c r="DH32" s="281"/>
      <c r="DI32" s="281"/>
      <c r="DJ32" s="281"/>
      <c r="DK32" s="281"/>
    </row>
    <row r="33" spans="1:115" s="282" customFormat="1" ht="12.75">
      <c r="A33" s="285" t="s">
        <v>57</v>
      </c>
      <c r="B33" s="1904"/>
      <c r="C33" s="1890"/>
      <c r="D33" s="706">
        <f t="shared" si="8"/>
        <v>0</v>
      </c>
      <c r="E33" s="1900">
        <v>0</v>
      </c>
      <c r="F33" s="296">
        <v>2</v>
      </c>
      <c r="G33" s="297">
        <f>F33+E33</f>
        <v>2</v>
      </c>
      <c r="H33" s="275">
        <f t="shared" si="7"/>
        <v>0</v>
      </c>
      <c r="I33" s="279">
        <f t="shared" si="7"/>
        <v>2</v>
      </c>
      <c r="J33" s="280">
        <f t="shared" si="7"/>
        <v>2</v>
      </c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A33" s="281"/>
      <c r="CB33" s="281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1"/>
      <c r="DE33" s="281"/>
      <c r="DF33" s="281"/>
      <c r="DG33" s="281"/>
      <c r="DH33" s="281"/>
      <c r="DI33" s="281"/>
      <c r="DJ33" s="281"/>
      <c r="DK33" s="281"/>
    </row>
    <row r="34" spans="1:115" s="282" customFormat="1" ht="12.75">
      <c r="A34" s="287" t="s">
        <v>58</v>
      </c>
      <c r="B34" s="414"/>
      <c r="C34" s="729"/>
      <c r="D34" s="706">
        <f t="shared" si="8"/>
        <v>0</v>
      </c>
      <c r="E34" s="1900">
        <f t="shared" si="9"/>
        <v>0</v>
      </c>
      <c r="F34" s="296"/>
      <c r="G34" s="297"/>
      <c r="H34" s="275">
        <f t="shared" si="7"/>
        <v>0</v>
      </c>
      <c r="I34" s="279">
        <f t="shared" si="7"/>
        <v>0</v>
      </c>
      <c r="J34" s="280">
        <f t="shared" si="7"/>
        <v>0</v>
      </c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  <c r="DG34" s="281"/>
      <c r="DH34" s="281"/>
      <c r="DI34" s="281"/>
      <c r="DJ34" s="281"/>
      <c r="DK34" s="281"/>
    </row>
    <row r="35" spans="1:115" s="282" customFormat="1" ht="12.75">
      <c r="A35" s="287" t="s">
        <v>59</v>
      </c>
      <c r="B35" s="1893"/>
      <c r="C35" s="729"/>
      <c r="D35" s="706">
        <f t="shared" si="8"/>
        <v>0</v>
      </c>
      <c r="E35" s="1900">
        <f t="shared" si="9"/>
        <v>0</v>
      </c>
      <c r="F35" s="296"/>
      <c r="G35" s="297"/>
      <c r="H35" s="275">
        <f t="shared" si="7"/>
        <v>0</v>
      </c>
      <c r="I35" s="279">
        <f t="shared" si="7"/>
        <v>0</v>
      </c>
      <c r="J35" s="280">
        <f t="shared" si="7"/>
        <v>0</v>
      </c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1"/>
      <c r="DF35" s="281"/>
      <c r="DG35" s="281"/>
      <c r="DH35" s="281"/>
      <c r="DI35" s="281"/>
      <c r="DJ35" s="281"/>
      <c r="DK35" s="281"/>
    </row>
    <row r="36" spans="1:115" s="282" customFormat="1" ht="12.75">
      <c r="A36" s="274" t="s">
        <v>60</v>
      </c>
      <c r="B36" s="330"/>
      <c r="C36" s="331"/>
      <c r="D36" s="706">
        <f t="shared" si="8"/>
        <v>0</v>
      </c>
      <c r="E36" s="1900">
        <f t="shared" si="9"/>
        <v>0</v>
      </c>
      <c r="F36" s="296">
        <v>1</v>
      </c>
      <c r="G36" s="297">
        <v>1</v>
      </c>
      <c r="H36" s="275">
        <f t="shared" si="7"/>
        <v>0</v>
      </c>
      <c r="I36" s="279">
        <f t="shared" si="7"/>
        <v>1</v>
      </c>
      <c r="J36" s="280">
        <f t="shared" si="7"/>
        <v>1</v>
      </c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281"/>
      <c r="CN36" s="281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81"/>
      <c r="DG36" s="281"/>
      <c r="DH36" s="281"/>
      <c r="DI36" s="281"/>
      <c r="DJ36" s="281"/>
      <c r="DK36" s="281"/>
    </row>
    <row r="37" spans="1:115" s="282" customFormat="1" ht="12.75">
      <c r="A37" s="364" t="s">
        <v>65</v>
      </c>
      <c r="B37" s="275">
        <f aca="true" t="shared" si="10" ref="B37:G37">SUM(B29:B36)</f>
        <v>0</v>
      </c>
      <c r="C37" s="275">
        <f t="shared" si="10"/>
        <v>0</v>
      </c>
      <c r="D37" s="275">
        <f t="shared" si="10"/>
        <v>0</v>
      </c>
      <c r="E37" s="275">
        <f t="shared" si="10"/>
        <v>1</v>
      </c>
      <c r="F37" s="275">
        <f t="shared" si="10"/>
        <v>7</v>
      </c>
      <c r="G37" s="278">
        <f t="shared" si="10"/>
        <v>8</v>
      </c>
      <c r="H37" s="275">
        <f t="shared" si="7"/>
        <v>1</v>
      </c>
      <c r="I37" s="279">
        <f t="shared" si="7"/>
        <v>7</v>
      </c>
      <c r="J37" s="280">
        <f t="shared" si="7"/>
        <v>8</v>
      </c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81"/>
      <c r="DG37" s="281"/>
      <c r="DH37" s="281"/>
      <c r="DI37" s="281"/>
      <c r="DJ37" s="281"/>
      <c r="DK37" s="281"/>
    </row>
    <row r="38" spans="1:115" s="282" customFormat="1" ht="12.75">
      <c r="A38" s="2306" t="s">
        <v>66</v>
      </c>
      <c r="B38" s="293">
        <f aca="true" t="shared" si="11" ref="B38:G38">B27</f>
        <v>104</v>
      </c>
      <c r="C38" s="293">
        <f t="shared" si="11"/>
        <v>22</v>
      </c>
      <c r="D38" s="293">
        <f t="shared" si="11"/>
        <v>126</v>
      </c>
      <c r="E38" s="293">
        <f t="shared" si="11"/>
        <v>101</v>
      </c>
      <c r="F38" s="312">
        <f t="shared" si="11"/>
        <v>51</v>
      </c>
      <c r="G38" s="707">
        <f t="shared" si="11"/>
        <v>152</v>
      </c>
      <c r="H38" s="275">
        <f t="shared" si="7"/>
        <v>205</v>
      </c>
      <c r="I38" s="279">
        <f t="shared" si="7"/>
        <v>73</v>
      </c>
      <c r="J38" s="280">
        <f t="shared" si="7"/>
        <v>278</v>
      </c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  <c r="DB38" s="281"/>
      <c r="DC38" s="281"/>
      <c r="DD38" s="281"/>
      <c r="DE38" s="281"/>
      <c r="DF38" s="281"/>
      <c r="DG38" s="281"/>
      <c r="DH38" s="281"/>
      <c r="DI38" s="281"/>
      <c r="DJ38" s="281"/>
      <c r="DK38" s="281"/>
    </row>
    <row r="39" spans="1:115" s="282" customFormat="1" ht="13.5" thickBot="1">
      <c r="A39" s="364" t="s">
        <v>65</v>
      </c>
      <c r="B39" s="293">
        <f aca="true" t="shared" si="12" ref="B39:G39">B37</f>
        <v>0</v>
      </c>
      <c r="C39" s="293">
        <f t="shared" si="12"/>
        <v>0</v>
      </c>
      <c r="D39" s="293">
        <f t="shared" si="12"/>
        <v>0</v>
      </c>
      <c r="E39" s="293">
        <f t="shared" si="12"/>
        <v>1</v>
      </c>
      <c r="F39" s="312">
        <f t="shared" si="12"/>
        <v>7</v>
      </c>
      <c r="G39" s="707">
        <f t="shared" si="12"/>
        <v>8</v>
      </c>
      <c r="H39" s="275">
        <f aca="true" t="shared" si="13" ref="H39:J40">E39+B39</f>
        <v>1</v>
      </c>
      <c r="I39" s="279">
        <f t="shared" si="13"/>
        <v>7</v>
      </c>
      <c r="J39" s="2307">
        <f t="shared" si="13"/>
        <v>8</v>
      </c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281"/>
      <c r="CE39" s="281"/>
      <c r="CF39" s="281"/>
      <c r="CG39" s="281"/>
      <c r="CH39" s="281"/>
      <c r="CI39" s="281"/>
      <c r="CJ39" s="281"/>
      <c r="CK39" s="281"/>
      <c r="CL39" s="281"/>
      <c r="CM39" s="281"/>
      <c r="CN39" s="281"/>
      <c r="CO39" s="281"/>
      <c r="CP39" s="281"/>
      <c r="CQ39" s="281"/>
      <c r="CR39" s="281"/>
      <c r="CS39" s="281"/>
      <c r="CT39" s="281"/>
      <c r="CU39" s="281"/>
      <c r="CV39" s="281"/>
      <c r="CW39" s="281"/>
      <c r="CX39" s="281"/>
      <c r="CY39" s="281"/>
      <c r="CZ39" s="281"/>
      <c r="DA39" s="281"/>
      <c r="DB39" s="281"/>
      <c r="DC39" s="281"/>
      <c r="DD39" s="281"/>
      <c r="DE39" s="281"/>
      <c r="DF39" s="281"/>
      <c r="DG39" s="281"/>
      <c r="DH39" s="281"/>
      <c r="DI39" s="281"/>
      <c r="DJ39" s="281"/>
      <c r="DK39" s="281"/>
    </row>
    <row r="40" spans="1:115" s="282" customFormat="1" ht="15.75" thickBot="1">
      <c r="A40" s="313" t="s">
        <v>67</v>
      </c>
      <c r="B40" s="1905">
        <f aca="true" t="shared" si="14" ref="B40:G40">B39+B38</f>
        <v>104</v>
      </c>
      <c r="C40" s="1905">
        <f t="shared" si="14"/>
        <v>22</v>
      </c>
      <c r="D40" s="1905">
        <f t="shared" si="14"/>
        <v>126</v>
      </c>
      <c r="E40" s="1905">
        <f t="shared" si="14"/>
        <v>102</v>
      </c>
      <c r="F40" s="1906">
        <f t="shared" si="14"/>
        <v>58</v>
      </c>
      <c r="G40" s="1907">
        <f t="shared" si="14"/>
        <v>160</v>
      </c>
      <c r="H40" s="2308">
        <f t="shared" si="13"/>
        <v>206</v>
      </c>
      <c r="I40" s="2309">
        <f t="shared" si="13"/>
        <v>80</v>
      </c>
      <c r="J40" s="2310">
        <f t="shared" si="13"/>
        <v>286</v>
      </c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281"/>
      <c r="DG40" s="281"/>
      <c r="DH40" s="281"/>
      <c r="DI40" s="281"/>
      <c r="DJ40" s="281"/>
      <c r="DK40" s="281"/>
    </row>
    <row r="42" spans="1:14" ht="12.75">
      <c r="A42" s="2533" t="s">
        <v>342</v>
      </c>
      <c r="B42" s="2533"/>
      <c r="C42" s="2533"/>
      <c r="D42" s="2533"/>
      <c r="E42" s="2533"/>
      <c r="F42" s="2533"/>
      <c r="G42" s="2533"/>
      <c r="H42" s="2533"/>
      <c r="I42" s="2533"/>
      <c r="J42" s="2533"/>
      <c r="K42" s="2533"/>
      <c r="L42" s="2533"/>
      <c r="M42" s="2533"/>
      <c r="N42" s="2533"/>
    </row>
  </sheetData>
  <sheetProtection/>
  <mergeCells count="11">
    <mergeCell ref="B4:D4"/>
    <mergeCell ref="E4:G4"/>
    <mergeCell ref="H4:J5"/>
    <mergeCell ref="B5:D5"/>
    <mergeCell ref="E5:G5"/>
    <mergeCell ref="A42:N42"/>
    <mergeCell ref="A1:J1"/>
    <mergeCell ref="A2:J2"/>
    <mergeCell ref="A3:A6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DK42"/>
  <sheetViews>
    <sheetView zoomScalePageLayoutView="0" workbookViewId="0" topLeftCell="A1">
      <selection activeCell="V47" sqref="V47"/>
    </sheetView>
  </sheetViews>
  <sheetFormatPr defaultColWidth="9.00390625" defaultRowHeight="12.75"/>
  <cols>
    <col min="1" max="1" width="39.125" style="262" customWidth="1"/>
    <col min="2" max="2" width="5.875" style="262" customWidth="1"/>
    <col min="3" max="3" width="6.875" style="262" customWidth="1"/>
    <col min="4" max="4" width="4.25390625" style="262" customWidth="1"/>
    <col min="5" max="5" width="6.00390625" style="262" customWidth="1"/>
    <col min="6" max="6" width="7.75390625" style="262" customWidth="1"/>
    <col min="7" max="7" width="4.00390625" style="262" customWidth="1"/>
    <col min="8" max="8" width="6.00390625" style="262" customWidth="1"/>
    <col min="9" max="9" width="6.75390625" style="262" customWidth="1"/>
    <col min="10" max="10" width="4.875" style="262" customWidth="1"/>
    <col min="11" max="115" width="9.125" style="261" customWidth="1"/>
    <col min="116" max="16384" width="9.125" style="262" customWidth="1"/>
  </cols>
  <sheetData>
    <row r="1" spans="1:10" ht="18.75" customHeight="1" thickBot="1">
      <c r="A1" s="2456" t="s">
        <v>47</v>
      </c>
      <c r="B1" s="2456"/>
      <c r="C1" s="2456"/>
      <c r="D1" s="2456"/>
      <c r="E1" s="2456"/>
      <c r="F1" s="2456"/>
      <c r="G1" s="2456"/>
      <c r="H1" s="2456"/>
      <c r="I1" s="2456"/>
      <c r="J1" s="2456"/>
    </row>
    <row r="2" spans="1:10" ht="13.5" thickBot="1">
      <c r="A2" s="2481" t="s">
        <v>378</v>
      </c>
      <c r="B2" s="2458"/>
      <c r="C2" s="2458"/>
      <c r="D2" s="2458"/>
      <c r="E2" s="2458"/>
      <c r="F2" s="2458"/>
      <c r="G2" s="2458"/>
      <c r="H2" s="2459"/>
      <c r="I2" s="2459"/>
      <c r="J2" s="2460"/>
    </row>
    <row r="3" spans="1:10" ht="13.5" thickBot="1">
      <c r="A3" s="2461" t="s">
        <v>9</v>
      </c>
      <c r="B3" s="2485" t="s">
        <v>48</v>
      </c>
      <c r="C3" s="2458"/>
      <c r="D3" s="2484"/>
      <c r="E3" s="2485" t="s">
        <v>48</v>
      </c>
      <c r="F3" s="2458"/>
      <c r="G3" s="2484"/>
      <c r="H3" s="263"/>
      <c r="I3" s="263"/>
      <c r="J3" s="264"/>
    </row>
    <row r="4" spans="1:10" ht="11.25" customHeight="1">
      <c r="A4" s="2462"/>
      <c r="B4" s="2478">
        <v>1</v>
      </c>
      <c r="C4" s="2467"/>
      <c r="D4" s="2476"/>
      <c r="E4" s="2478">
        <v>2</v>
      </c>
      <c r="F4" s="2467"/>
      <c r="G4" s="2468"/>
      <c r="H4" s="2467" t="s">
        <v>49</v>
      </c>
      <c r="I4" s="2467"/>
      <c r="J4" s="2468"/>
    </row>
    <row r="5" spans="1:10" ht="12" customHeight="1">
      <c r="A5" s="2462"/>
      <c r="B5" s="2531" t="s">
        <v>50</v>
      </c>
      <c r="C5" s="2531"/>
      <c r="D5" s="2532"/>
      <c r="E5" s="2531" t="s">
        <v>50</v>
      </c>
      <c r="F5" s="2531"/>
      <c r="G5" s="2534"/>
      <c r="H5" s="2473"/>
      <c r="I5" s="2473"/>
      <c r="J5" s="2474"/>
    </row>
    <row r="6" spans="1:10" ht="23.25" customHeight="1" thickBot="1">
      <c r="A6" s="2535"/>
      <c r="B6" s="1915" t="s">
        <v>27</v>
      </c>
      <c r="C6" s="1916" t="s">
        <v>51</v>
      </c>
      <c r="D6" s="1917" t="s">
        <v>4</v>
      </c>
      <c r="E6" s="1915" t="s">
        <v>27</v>
      </c>
      <c r="F6" s="1916" t="s">
        <v>51</v>
      </c>
      <c r="G6" s="1917" t="s">
        <v>4</v>
      </c>
      <c r="H6" s="1915" t="s">
        <v>27</v>
      </c>
      <c r="I6" s="1916" t="s">
        <v>51</v>
      </c>
      <c r="J6" s="1947" t="s">
        <v>4</v>
      </c>
    </row>
    <row r="7" spans="1:10" ht="12.75">
      <c r="A7" s="268" t="s">
        <v>52</v>
      </c>
      <c r="B7" s="1909"/>
      <c r="C7" s="1919"/>
      <c r="D7" s="1910"/>
      <c r="E7" s="1911"/>
      <c r="F7" s="1912"/>
      <c r="G7" s="1946"/>
      <c r="H7" s="1911"/>
      <c r="I7" s="1913"/>
      <c r="J7" s="1914"/>
    </row>
    <row r="8" spans="1:115" s="282" customFormat="1" ht="12.75">
      <c r="A8" s="274" t="s">
        <v>53</v>
      </c>
      <c r="B8" s="275">
        <f aca="true" t="shared" si="0" ref="B8:C10">B19+B29</f>
        <v>0</v>
      </c>
      <c r="C8" s="276">
        <f t="shared" si="0"/>
        <v>0</v>
      </c>
      <c r="D8" s="277">
        <f>C8+B8</f>
        <v>0</v>
      </c>
      <c r="E8" s="275">
        <f aca="true" t="shared" si="1" ref="E8:F15">E19+E29</f>
        <v>0</v>
      </c>
      <c r="F8" s="276">
        <f t="shared" si="1"/>
        <v>0</v>
      </c>
      <c r="G8" s="278">
        <f>F8+E8</f>
        <v>0</v>
      </c>
      <c r="H8" s="275">
        <f>E8</f>
        <v>0</v>
      </c>
      <c r="I8" s="279">
        <f>F8</f>
        <v>0</v>
      </c>
      <c r="J8" s="280">
        <f>G8</f>
        <v>0</v>
      </c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</row>
    <row r="9" spans="1:115" s="282" customFormat="1" ht="12.75">
      <c r="A9" s="283" t="s">
        <v>54</v>
      </c>
      <c r="B9" s="275">
        <f t="shared" si="0"/>
        <v>0</v>
      </c>
      <c r="C9" s="276">
        <f t="shared" si="0"/>
        <v>0</v>
      </c>
      <c r="D9" s="277">
        <f aca="true" t="shared" si="2" ref="D9:D15">C9+B9</f>
        <v>0</v>
      </c>
      <c r="E9" s="275">
        <f t="shared" si="1"/>
        <v>0</v>
      </c>
      <c r="F9" s="276">
        <f t="shared" si="1"/>
        <v>0</v>
      </c>
      <c r="G9" s="278">
        <f aca="true" t="shared" si="3" ref="G9:G15">F9+E9</f>
        <v>0</v>
      </c>
      <c r="H9" s="275">
        <f aca="true" t="shared" si="4" ref="H9:J36">E9</f>
        <v>0</v>
      </c>
      <c r="I9" s="279">
        <f t="shared" si="4"/>
        <v>0</v>
      </c>
      <c r="J9" s="280">
        <f t="shared" si="4"/>
        <v>0</v>
      </c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</row>
    <row r="10" spans="1:115" s="282" customFormat="1" ht="12.75">
      <c r="A10" s="284" t="s">
        <v>55</v>
      </c>
      <c r="B10" s="275">
        <f t="shared" si="0"/>
        <v>0</v>
      </c>
      <c r="C10" s="276">
        <f t="shared" si="0"/>
        <v>0</v>
      </c>
      <c r="D10" s="277">
        <f t="shared" si="2"/>
        <v>0</v>
      </c>
      <c r="E10" s="275">
        <f t="shared" si="1"/>
        <v>0</v>
      </c>
      <c r="F10" s="276">
        <f t="shared" si="1"/>
        <v>0</v>
      </c>
      <c r="G10" s="278">
        <f t="shared" si="3"/>
        <v>0</v>
      </c>
      <c r="H10" s="275">
        <f t="shared" si="4"/>
        <v>0</v>
      </c>
      <c r="I10" s="279">
        <f t="shared" si="4"/>
        <v>0</v>
      </c>
      <c r="J10" s="280">
        <f t="shared" si="4"/>
        <v>0</v>
      </c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</row>
    <row r="11" spans="1:115" s="282" customFormat="1" ht="12.75">
      <c r="A11" s="274" t="s">
        <v>56</v>
      </c>
      <c r="B11" s="275">
        <v>7</v>
      </c>
      <c r="C11" s="276">
        <f>C22+C32</f>
        <v>0</v>
      </c>
      <c r="D11" s="277">
        <f t="shared" si="2"/>
        <v>7</v>
      </c>
      <c r="E11" s="275">
        <f t="shared" si="1"/>
        <v>0</v>
      </c>
      <c r="F11" s="276">
        <f t="shared" si="1"/>
        <v>0</v>
      </c>
      <c r="G11" s="278">
        <f t="shared" si="3"/>
        <v>0</v>
      </c>
      <c r="H11" s="275">
        <f>E11+B11</f>
        <v>7</v>
      </c>
      <c r="I11" s="279">
        <f>F11+C11</f>
        <v>0</v>
      </c>
      <c r="J11" s="280">
        <f>+D11</f>
        <v>7</v>
      </c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</row>
    <row r="12" spans="1:115" s="282" customFormat="1" ht="12.75">
      <c r="A12" s="285" t="s">
        <v>57</v>
      </c>
      <c r="B12" s="275">
        <f>B23+B33</f>
        <v>0</v>
      </c>
      <c r="C12" s="276">
        <f>C23+C33</f>
        <v>0</v>
      </c>
      <c r="D12" s="277">
        <f t="shared" si="2"/>
        <v>0</v>
      </c>
      <c r="E12" s="275">
        <f t="shared" si="1"/>
        <v>0</v>
      </c>
      <c r="F12" s="276">
        <f t="shared" si="1"/>
        <v>0</v>
      </c>
      <c r="G12" s="278">
        <f t="shared" si="3"/>
        <v>0</v>
      </c>
      <c r="H12" s="275">
        <f t="shared" si="4"/>
        <v>0</v>
      </c>
      <c r="I12" s="279">
        <f t="shared" si="4"/>
        <v>0</v>
      </c>
      <c r="J12" s="280">
        <f t="shared" si="4"/>
        <v>0</v>
      </c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</row>
    <row r="13" spans="1:115" s="282" customFormat="1" ht="12.75">
      <c r="A13" s="286" t="s">
        <v>58</v>
      </c>
      <c r="B13" s="275">
        <f>B24+B34</f>
        <v>0</v>
      </c>
      <c r="C13" s="276">
        <f>C24+C34</f>
        <v>0</v>
      </c>
      <c r="D13" s="277">
        <f t="shared" si="2"/>
        <v>0</v>
      </c>
      <c r="E13" s="275">
        <f t="shared" si="1"/>
        <v>0</v>
      </c>
      <c r="F13" s="276">
        <f t="shared" si="1"/>
        <v>0</v>
      </c>
      <c r="G13" s="278">
        <f t="shared" si="3"/>
        <v>0</v>
      </c>
      <c r="H13" s="275">
        <f t="shared" si="4"/>
        <v>0</v>
      </c>
      <c r="I13" s="279">
        <f t="shared" si="4"/>
        <v>0</v>
      </c>
      <c r="J13" s="280">
        <f t="shared" si="4"/>
        <v>0</v>
      </c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</row>
    <row r="14" spans="1:115" s="282" customFormat="1" ht="12.75">
      <c r="A14" s="287" t="s">
        <v>59</v>
      </c>
      <c r="B14" s="275">
        <f>B25+B35</f>
        <v>0</v>
      </c>
      <c r="C14" s="276">
        <f>C25+C35</f>
        <v>0</v>
      </c>
      <c r="D14" s="277">
        <f t="shared" si="2"/>
        <v>0</v>
      </c>
      <c r="E14" s="275">
        <f t="shared" si="1"/>
        <v>0</v>
      </c>
      <c r="F14" s="276">
        <f t="shared" si="1"/>
        <v>0</v>
      </c>
      <c r="G14" s="278">
        <f t="shared" si="3"/>
        <v>0</v>
      </c>
      <c r="H14" s="275">
        <f t="shared" si="4"/>
        <v>0</v>
      </c>
      <c r="I14" s="279">
        <f t="shared" si="4"/>
        <v>0</v>
      </c>
      <c r="J14" s="280">
        <f t="shared" si="4"/>
        <v>0</v>
      </c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</row>
    <row r="15" spans="1:115" s="282" customFormat="1" ht="13.5" thickBot="1">
      <c r="A15" s="913" t="s">
        <v>60</v>
      </c>
      <c r="B15" s="567">
        <f>B26+B36</f>
        <v>0</v>
      </c>
      <c r="C15" s="882">
        <f>C26+C36</f>
        <v>0</v>
      </c>
      <c r="D15" s="557">
        <f t="shared" si="2"/>
        <v>0</v>
      </c>
      <c r="E15" s="567">
        <f t="shared" si="1"/>
        <v>0</v>
      </c>
      <c r="F15" s="882">
        <f t="shared" si="1"/>
        <v>0</v>
      </c>
      <c r="G15" s="568">
        <f t="shared" si="3"/>
        <v>0</v>
      </c>
      <c r="H15" s="354">
        <f t="shared" si="4"/>
        <v>0</v>
      </c>
      <c r="I15" s="889">
        <f t="shared" si="4"/>
        <v>0</v>
      </c>
      <c r="J15" s="883">
        <f t="shared" si="4"/>
        <v>0</v>
      </c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</row>
    <row r="16" spans="1:10" ht="13.5" thickBot="1">
      <c r="A16" s="560" t="s">
        <v>12</v>
      </c>
      <c r="B16" s="561">
        <f>SUM(B8:B15)</f>
        <v>7</v>
      </c>
      <c r="C16" s="562">
        <f>SUM(C8:C15)</f>
        <v>0</v>
      </c>
      <c r="D16" s="563">
        <f>SUM(D8:D15)</f>
        <v>7</v>
      </c>
      <c r="E16" s="564">
        <f>SUM(E7:E15)</f>
        <v>0</v>
      </c>
      <c r="F16" s="564">
        <f>SUM(F7:F15)</f>
        <v>0</v>
      </c>
      <c r="G16" s="565">
        <f>SUM(G7:G15)</f>
        <v>0</v>
      </c>
      <c r="H16" s="566">
        <f>E16+B16</f>
        <v>7</v>
      </c>
      <c r="I16" s="566">
        <f>F16+C16</f>
        <v>0</v>
      </c>
      <c r="J16" s="574">
        <f>G16+D16</f>
        <v>7</v>
      </c>
    </row>
    <row r="17" spans="1:10" ht="12.75">
      <c r="A17" s="290" t="s">
        <v>23</v>
      </c>
      <c r="B17" s="291"/>
      <c r="C17" s="675"/>
      <c r="D17" s="292"/>
      <c r="E17" s="884"/>
      <c r="F17" s="884"/>
      <c r="G17" s="885"/>
      <c r="H17" s="559"/>
      <c r="I17" s="886"/>
      <c r="J17" s="887"/>
    </row>
    <row r="18" spans="1:10" ht="12.75">
      <c r="A18" s="294" t="s">
        <v>11</v>
      </c>
      <c r="B18" s="1920"/>
      <c r="C18" s="1921"/>
      <c r="D18" s="1922"/>
      <c r="E18" s="293"/>
      <c r="F18" s="293"/>
      <c r="G18" s="707"/>
      <c r="H18" s="275">
        <f t="shared" si="4"/>
        <v>0</v>
      </c>
      <c r="I18" s="279">
        <f t="shared" si="4"/>
        <v>0</v>
      </c>
      <c r="J18" s="280">
        <f t="shared" si="4"/>
        <v>0</v>
      </c>
    </row>
    <row r="19" spans="1:115" s="282" customFormat="1" ht="12.75">
      <c r="A19" s="274" t="s">
        <v>53</v>
      </c>
      <c r="B19" s="295">
        <v>0</v>
      </c>
      <c r="C19" s="296">
        <v>0</v>
      </c>
      <c r="D19" s="277">
        <v>0</v>
      </c>
      <c r="E19" s="1900">
        <v>0</v>
      </c>
      <c r="F19" s="296">
        <v>0</v>
      </c>
      <c r="G19" s="297">
        <v>0</v>
      </c>
      <c r="H19" s="275">
        <f>E19+B19</f>
        <v>0</v>
      </c>
      <c r="I19" s="275">
        <f>F19+C19</f>
        <v>0</v>
      </c>
      <c r="J19" s="278">
        <f>G19+D19</f>
        <v>0</v>
      </c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281"/>
      <c r="DE19" s="281"/>
      <c r="DF19" s="281"/>
      <c r="DG19" s="281"/>
      <c r="DH19" s="281"/>
      <c r="DI19" s="281"/>
      <c r="DJ19" s="281"/>
      <c r="DK19" s="281"/>
    </row>
    <row r="20" spans="1:115" s="282" customFormat="1" ht="12.75">
      <c r="A20" s="283" t="s">
        <v>54</v>
      </c>
      <c r="B20" s="295">
        <v>0</v>
      </c>
      <c r="C20" s="296">
        <v>0</v>
      </c>
      <c r="D20" s="277">
        <v>0</v>
      </c>
      <c r="E20" s="1900">
        <v>0</v>
      </c>
      <c r="F20" s="296">
        <v>0</v>
      </c>
      <c r="G20" s="297">
        <v>0</v>
      </c>
      <c r="H20" s="275">
        <f aca="true" t="shared" si="5" ref="H20:J27">E20+B20</f>
        <v>0</v>
      </c>
      <c r="I20" s="275">
        <f t="shared" si="5"/>
        <v>0</v>
      </c>
      <c r="J20" s="278">
        <f t="shared" si="5"/>
        <v>0</v>
      </c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  <c r="DE20" s="281"/>
      <c r="DF20" s="281"/>
      <c r="DG20" s="281"/>
      <c r="DH20" s="281"/>
      <c r="DI20" s="281"/>
      <c r="DJ20" s="281"/>
      <c r="DK20" s="281"/>
    </row>
    <row r="21" spans="1:115" s="282" customFormat="1" ht="12.75">
      <c r="A21" s="284" t="s">
        <v>55</v>
      </c>
      <c r="B21" s="295">
        <v>0</v>
      </c>
      <c r="C21" s="296">
        <v>0</v>
      </c>
      <c r="D21" s="277">
        <v>0</v>
      </c>
      <c r="E21" s="1900">
        <v>0</v>
      </c>
      <c r="F21" s="296">
        <v>0</v>
      </c>
      <c r="G21" s="297">
        <v>0</v>
      </c>
      <c r="H21" s="275">
        <f t="shared" si="5"/>
        <v>0</v>
      </c>
      <c r="I21" s="275">
        <f t="shared" si="5"/>
        <v>0</v>
      </c>
      <c r="J21" s="278">
        <f t="shared" si="5"/>
        <v>0</v>
      </c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  <c r="DE21" s="281"/>
      <c r="DF21" s="281"/>
      <c r="DG21" s="281"/>
      <c r="DH21" s="281"/>
      <c r="DI21" s="281"/>
      <c r="DJ21" s="281"/>
      <c r="DK21" s="281"/>
    </row>
    <row r="22" spans="1:115" s="282" customFormat="1" ht="12.75">
      <c r="A22" s="274" t="s">
        <v>56</v>
      </c>
      <c r="B22" s="295">
        <v>7</v>
      </c>
      <c r="C22" s="296">
        <v>0</v>
      </c>
      <c r="D22" s="277">
        <f>C22+B22</f>
        <v>7</v>
      </c>
      <c r="E22" s="1900">
        <v>0</v>
      </c>
      <c r="F22" s="296">
        <v>0</v>
      </c>
      <c r="G22" s="297">
        <f>F22+E22</f>
        <v>0</v>
      </c>
      <c r="H22" s="275">
        <f t="shared" si="5"/>
        <v>7</v>
      </c>
      <c r="I22" s="275">
        <f t="shared" si="5"/>
        <v>0</v>
      </c>
      <c r="J22" s="278">
        <f t="shared" si="5"/>
        <v>7</v>
      </c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281"/>
      <c r="DK22" s="281"/>
    </row>
    <row r="23" spans="1:115" s="282" customFormat="1" ht="12.75">
      <c r="A23" s="285" t="s">
        <v>57</v>
      </c>
      <c r="B23" s="296">
        <v>0</v>
      </c>
      <c r="C23" s="296">
        <v>0</v>
      </c>
      <c r="D23" s="1901">
        <v>0</v>
      </c>
      <c r="E23" s="1933">
        <v>0</v>
      </c>
      <c r="F23" s="1900">
        <v>0</v>
      </c>
      <c r="G23" s="1932">
        <v>0</v>
      </c>
      <c r="H23" s="275">
        <f t="shared" si="5"/>
        <v>0</v>
      </c>
      <c r="I23" s="275">
        <f t="shared" si="5"/>
        <v>0</v>
      </c>
      <c r="J23" s="278">
        <f t="shared" si="5"/>
        <v>0</v>
      </c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1"/>
      <c r="DG23" s="281"/>
      <c r="DH23" s="281"/>
      <c r="DI23" s="281"/>
      <c r="DJ23" s="281"/>
      <c r="DK23" s="281"/>
    </row>
    <row r="24" spans="1:115" s="282" customFormat="1" ht="12.75">
      <c r="A24" s="286" t="s">
        <v>58</v>
      </c>
      <c r="B24" s="296">
        <v>0</v>
      </c>
      <c r="C24" s="296">
        <v>0</v>
      </c>
      <c r="D24" s="1901">
        <v>0</v>
      </c>
      <c r="E24" s="1933">
        <v>0</v>
      </c>
      <c r="F24" s="1900">
        <v>0</v>
      </c>
      <c r="G24" s="1932">
        <v>0</v>
      </c>
      <c r="H24" s="275">
        <f t="shared" si="5"/>
        <v>0</v>
      </c>
      <c r="I24" s="275">
        <f t="shared" si="5"/>
        <v>0</v>
      </c>
      <c r="J24" s="278">
        <f t="shared" si="5"/>
        <v>0</v>
      </c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  <c r="DD24" s="281"/>
      <c r="DE24" s="281"/>
      <c r="DF24" s="281"/>
      <c r="DG24" s="281"/>
      <c r="DH24" s="281"/>
      <c r="DI24" s="281"/>
      <c r="DJ24" s="281"/>
      <c r="DK24" s="281"/>
    </row>
    <row r="25" spans="1:115" s="282" customFormat="1" ht="12.75">
      <c r="A25" s="287" t="s">
        <v>59</v>
      </c>
      <c r="B25" s="296">
        <v>0</v>
      </c>
      <c r="C25" s="296">
        <v>0</v>
      </c>
      <c r="D25" s="1901">
        <v>0</v>
      </c>
      <c r="E25" s="1933">
        <v>0</v>
      </c>
      <c r="F25" s="1900">
        <v>0</v>
      </c>
      <c r="G25" s="1932">
        <v>0</v>
      </c>
      <c r="H25" s="275">
        <f t="shared" si="5"/>
        <v>0</v>
      </c>
      <c r="I25" s="275">
        <f t="shared" si="5"/>
        <v>0</v>
      </c>
      <c r="J25" s="278">
        <f t="shared" si="5"/>
        <v>0</v>
      </c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/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  <c r="DD25" s="281"/>
      <c r="DE25" s="281"/>
      <c r="DF25" s="281"/>
      <c r="DG25" s="281"/>
      <c r="DH25" s="281"/>
      <c r="DI25" s="281"/>
      <c r="DJ25" s="281"/>
      <c r="DK25" s="281"/>
    </row>
    <row r="26" spans="1:115" s="282" customFormat="1" ht="13.5" thickBot="1">
      <c r="A26" s="913" t="s">
        <v>60</v>
      </c>
      <c r="B26" s="892">
        <v>0</v>
      </c>
      <c r="C26" s="892">
        <v>0</v>
      </c>
      <c r="D26" s="1934">
        <v>0</v>
      </c>
      <c r="E26" s="1935">
        <v>0</v>
      </c>
      <c r="F26" s="1918">
        <v>0</v>
      </c>
      <c r="G26" s="1936">
        <v>0</v>
      </c>
      <c r="H26" s="354">
        <f t="shared" si="5"/>
        <v>0</v>
      </c>
      <c r="I26" s="354">
        <f t="shared" si="5"/>
        <v>0</v>
      </c>
      <c r="J26" s="558">
        <f t="shared" si="5"/>
        <v>0</v>
      </c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  <c r="DE26" s="281"/>
      <c r="DF26" s="281"/>
      <c r="DG26" s="281"/>
      <c r="DH26" s="281"/>
      <c r="DI26" s="281"/>
      <c r="DJ26" s="281"/>
      <c r="DK26" s="281"/>
    </row>
    <row r="27" spans="1:10" ht="13.5" thickBot="1">
      <c r="A27" s="570" t="s">
        <v>8</v>
      </c>
      <c r="B27" s="566">
        <f aca="true" t="shared" si="6" ref="B27:G27">SUM(B19:B26)</f>
        <v>7</v>
      </c>
      <c r="C27" s="566">
        <f t="shared" si="6"/>
        <v>0</v>
      </c>
      <c r="D27" s="888">
        <f t="shared" si="6"/>
        <v>7</v>
      </c>
      <c r="E27" s="1937">
        <f t="shared" si="6"/>
        <v>0</v>
      </c>
      <c r="F27" s="566">
        <f t="shared" si="6"/>
        <v>0</v>
      </c>
      <c r="G27" s="574">
        <f t="shared" si="6"/>
        <v>0</v>
      </c>
      <c r="H27" s="566">
        <f>E27+B27</f>
        <v>7</v>
      </c>
      <c r="I27" s="566">
        <f t="shared" si="5"/>
        <v>0</v>
      </c>
      <c r="J27" s="574">
        <f t="shared" si="5"/>
        <v>7</v>
      </c>
    </row>
    <row r="28" spans="1:10" ht="13.5" thickBot="1">
      <c r="A28" s="575" t="s">
        <v>64</v>
      </c>
      <c r="B28" s="571"/>
      <c r="C28" s="572"/>
      <c r="D28" s="573"/>
      <c r="E28" s="576"/>
      <c r="F28" s="577"/>
      <c r="G28" s="578"/>
      <c r="H28" s="566">
        <f t="shared" si="4"/>
        <v>0</v>
      </c>
      <c r="I28" s="888">
        <f t="shared" si="4"/>
        <v>0</v>
      </c>
      <c r="J28" s="579">
        <f t="shared" si="4"/>
        <v>0</v>
      </c>
    </row>
    <row r="29" spans="1:115" s="282" customFormat="1" ht="12.75">
      <c r="A29" s="283" t="s">
        <v>53</v>
      </c>
      <c r="B29" s="309"/>
      <c r="C29" s="310"/>
      <c r="D29" s="298"/>
      <c r="E29" s="1938"/>
      <c r="F29" s="894"/>
      <c r="G29" s="895"/>
      <c r="H29" s="559">
        <f t="shared" si="4"/>
        <v>0</v>
      </c>
      <c r="I29" s="886">
        <f t="shared" si="4"/>
        <v>0</v>
      </c>
      <c r="J29" s="887">
        <f t="shared" si="4"/>
        <v>0</v>
      </c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281"/>
      <c r="DK29" s="281"/>
    </row>
    <row r="30" spans="1:115" s="282" customFormat="1" ht="12.75">
      <c r="A30" s="283" t="s">
        <v>54</v>
      </c>
      <c r="B30" s="309"/>
      <c r="C30" s="310"/>
      <c r="D30" s="298"/>
      <c r="E30" s="1900"/>
      <c r="F30" s="299"/>
      <c r="G30" s="297"/>
      <c r="H30" s="275">
        <f t="shared" si="4"/>
        <v>0</v>
      </c>
      <c r="I30" s="279">
        <f t="shared" si="4"/>
        <v>0</v>
      </c>
      <c r="J30" s="280">
        <f t="shared" si="4"/>
        <v>0</v>
      </c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</row>
    <row r="31" spans="1:115" s="282" customFormat="1" ht="12.75">
      <c r="A31" s="284" t="s">
        <v>55</v>
      </c>
      <c r="B31" s="300"/>
      <c r="C31" s="301"/>
      <c r="D31" s="1923"/>
      <c r="E31" s="1900"/>
      <c r="F31" s="296"/>
      <c r="G31" s="297"/>
      <c r="H31" s="275">
        <f t="shared" si="4"/>
        <v>0</v>
      </c>
      <c r="I31" s="279">
        <f t="shared" si="4"/>
        <v>0</v>
      </c>
      <c r="J31" s="280">
        <f t="shared" si="4"/>
        <v>0</v>
      </c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1"/>
      <c r="DE31" s="281"/>
      <c r="DF31" s="281"/>
      <c r="DG31" s="281"/>
      <c r="DH31" s="281"/>
      <c r="DI31" s="281"/>
      <c r="DJ31" s="281"/>
      <c r="DK31" s="281"/>
    </row>
    <row r="32" spans="1:115" s="282" customFormat="1" ht="12.75">
      <c r="A32" s="274" t="s">
        <v>56</v>
      </c>
      <c r="B32" s="295"/>
      <c r="C32" s="304"/>
      <c r="D32" s="277"/>
      <c r="E32" s="1900"/>
      <c r="F32" s="296"/>
      <c r="G32" s="297"/>
      <c r="H32" s="275">
        <f t="shared" si="4"/>
        <v>0</v>
      </c>
      <c r="I32" s="279">
        <f t="shared" si="4"/>
        <v>0</v>
      </c>
      <c r="J32" s="280">
        <f t="shared" si="4"/>
        <v>0</v>
      </c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81"/>
      <c r="CX32" s="281"/>
      <c r="CY32" s="281"/>
      <c r="CZ32" s="281"/>
      <c r="DA32" s="281"/>
      <c r="DB32" s="281"/>
      <c r="DC32" s="281"/>
      <c r="DD32" s="281"/>
      <c r="DE32" s="281"/>
      <c r="DF32" s="281"/>
      <c r="DG32" s="281"/>
      <c r="DH32" s="281"/>
      <c r="DI32" s="281"/>
      <c r="DJ32" s="281"/>
      <c r="DK32" s="281"/>
    </row>
    <row r="33" spans="1:115" s="282" customFormat="1" ht="12.75">
      <c r="A33" s="285" t="s">
        <v>57</v>
      </c>
      <c r="B33" s="1856"/>
      <c r="C33" s="1857"/>
      <c r="D33" s="1924"/>
      <c r="E33" s="1900"/>
      <c r="F33" s="296"/>
      <c r="G33" s="297"/>
      <c r="H33" s="275">
        <f t="shared" si="4"/>
        <v>0</v>
      </c>
      <c r="I33" s="279">
        <f t="shared" si="4"/>
        <v>0</v>
      </c>
      <c r="J33" s="280">
        <f t="shared" si="4"/>
        <v>0</v>
      </c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A33" s="281"/>
      <c r="CB33" s="281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1"/>
      <c r="DE33" s="281"/>
      <c r="DF33" s="281"/>
      <c r="DG33" s="281"/>
      <c r="DH33" s="281"/>
      <c r="DI33" s="281"/>
      <c r="DJ33" s="281"/>
      <c r="DK33" s="281"/>
    </row>
    <row r="34" spans="1:115" s="282" customFormat="1" ht="12.75">
      <c r="A34" s="286" t="s">
        <v>58</v>
      </c>
      <c r="B34" s="300"/>
      <c r="C34" s="303"/>
      <c r="D34" s="1925"/>
      <c r="E34" s="1900"/>
      <c r="F34" s="296"/>
      <c r="G34" s="297"/>
      <c r="H34" s="275">
        <f t="shared" si="4"/>
        <v>0</v>
      </c>
      <c r="I34" s="279">
        <f t="shared" si="4"/>
        <v>0</v>
      </c>
      <c r="J34" s="280">
        <f t="shared" si="4"/>
        <v>0</v>
      </c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  <c r="DG34" s="281"/>
      <c r="DH34" s="281"/>
      <c r="DI34" s="281"/>
      <c r="DJ34" s="281"/>
      <c r="DK34" s="281"/>
    </row>
    <row r="35" spans="1:115" s="282" customFormat="1" ht="12.75">
      <c r="A35" s="287" t="s">
        <v>59</v>
      </c>
      <c r="B35" s="302"/>
      <c r="C35" s="303"/>
      <c r="D35" s="1925"/>
      <c r="E35" s="1900"/>
      <c r="F35" s="296"/>
      <c r="G35" s="297"/>
      <c r="H35" s="275">
        <f t="shared" si="4"/>
        <v>0</v>
      </c>
      <c r="I35" s="279">
        <f t="shared" si="4"/>
        <v>0</v>
      </c>
      <c r="J35" s="280">
        <f t="shared" si="4"/>
        <v>0</v>
      </c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1"/>
      <c r="DF35" s="281"/>
      <c r="DG35" s="281"/>
      <c r="DH35" s="281"/>
      <c r="DI35" s="281"/>
      <c r="DJ35" s="281"/>
      <c r="DK35" s="281"/>
    </row>
    <row r="36" spans="1:115" s="282" customFormat="1" ht="13.5" thickBot="1">
      <c r="A36" s="913" t="s">
        <v>60</v>
      </c>
      <c r="B36" s="891"/>
      <c r="C36" s="1939"/>
      <c r="D36" s="557"/>
      <c r="E36" s="1918"/>
      <c r="F36" s="892"/>
      <c r="G36" s="893"/>
      <c r="H36" s="354">
        <f t="shared" si="4"/>
        <v>0</v>
      </c>
      <c r="I36" s="889">
        <f t="shared" si="4"/>
        <v>0</v>
      </c>
      <c r="J36" s="883">
        <f t="shared" si="4"/>
        <v>0</v>
      </c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281"/>
      <c r="CN36" s="281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81"/>
      <c r="DG36" s="281"/>
      <c r="DH36" s="281"/>
      <c r="DI36" s="281"/>
      <c r="DJ36" s="281"/>
      <c r="DK36" s="281"/>
    </row>
    <row r="37" spans="1:10" ht="13.5" thickBot="1">
      <c r="A37" s="890" t="s">
        <v>65</v>
      </c>
      <c r="B37" s="1940">
        <f aca="true" t="shared" si="7" ref="B37:G37">SUM(B29:B36)</f>
        <v>0</v>
      </c>
      <c r="C37" s="566">
        <f t="shared" si="7"/>
        <v>0</v>
      </c>
      <c r="D37" s="1941">
        <f t="shared" si="7"/>
        <v>0</v>
      </c>
      <c r="E37" s="566">
        <f t="shared" si="7"/>
        <v>0</v>
      </c>
      <c r="F37" s="566">
        <f t="shared" si="7"/>
        <v>0</v>
      </c>
      <c r="G37" s="574">
        <f t="shared" si="7"/>
        <v>0</v>
      </c>
      <c r="H37" s="566">
        <f aca="true" t="shared" si="8" ref="H37:J40">B37+E37</f>
        <v>0</v>
      </c>
      <c r="I37" s="566">
        <f t="shared" si="8"/>
        <v>0</v>
      </c>
      <c r="J37" s="574">
        <f t="shared" si="8"/>
        <v>0</v>
      </c>
    </row>
    <row r="38" spans="1:10" ht="13.5" thickBot="1">
      <c r="A38" s="1908" t="s">
        <v>66</v>
      </c>
      <c r="B38" s="1942">
        <f aca="true" t="shared" si="9" ref="B38:G38">B27</f>
        <v>7</v>
      </c>
      <c r="C38" s="1943">
        <f t="shared" si="9"/>
        <v>0</v>
      </c>
      <c r="D38" s="1944">
        <f t="shared" si="9"/>
        <v>7</v>
      </c>
      <c r="E38" s="576">
        <f t="shared" si="9"/>
        <v>0</v>
      </c>
      <c r="F38" s="1945">
        <f t="shared" si="9"/>
        <v>0</v>
      </c>
      <c r="G38" s="582">
        <f t="shared" si="9"/>
        <v>0</v>
      </c>
      <c r="H38" s="566">
        <f t="shared" si="8"/>
        <v>7</v>
      </c>
      <c r="I38" s="566">
        <f t="shared" si="8"/>
        <v>0</v>
      </c>
      <c r="J38" s="574">
        <f t="shared" si="8"/>
        <v>7</v>
      </c>
    </row>
    <row r="39" spans="1:10" ht="13.5" thickBot="1">
      <c r="A39" s="580" t="s">
        <v>65</v>
      </c>
      <c r="B39" s="1942">
        <f aca="true" t="shared" si="10" ref="B39:G39">B37</f>
        <v>0</v>
      </c>
      <c r="C39" s="1943">
        <f t="shared" si="10"/>
        <v>0</v>
      </c>
      <c r="D39" s="1944">
        <f t="shared" si="10"/>
        <v>0</v>
      </c>
      <c r="E39" s="576">
        <f t="shared" si="10"/>
        <v>0</v>
      </c>
      <c r="F39" s="1945">
        <f t="shared" si="10"/>
        <v>0</v>
      </c>
      <c r="G39" s="582">
        <f t="shared" si="10"/>
        <v>0</v>
      </c>
      <c r="H39" s="581">
        <f t="shared" si="8"/>
        <v>0</v>
      </c>
      <c r="I39" s="566">
        <f t="shared" si="8"/>
        <v>0</v>
      </c>
      <c r="J39" s="574">
        <f t="shared" si="8"/>
        <v>0</v>
      </c>
    </row>
    <row r="40" spans="1:115" s="282" customFormat="1" ht="15.75" thickBot="1">
      <c r="A40" s="313" t="s">
        <v>67</v>
      </c>
      <c r="B40" s="1926">
        <f aca="true" t="shared" si="11" ref="B40:G40">B39+B38</f>
        <v>7</v>
      </c>
      <c r="C40" s="1927">
        <f t="shared" si="11"/>
        <v>0</v>
      </c>
      <c r="D40" s="1928">
        <f t="shared" si="11"/>
        <v>7</v>
      </c>
      <c r="E40" s="1905">
        <f t="shared" si="11"/>
        <v>0</v>
      </c>
      <c r="F40" s="1906">
        <f t="shared" si="11"/>
        <v>0</v>
      </c>
      <c r="G40" s="1907">
        <f t="shared" si="11"/>
        <v>0</v>
      </c>
      <c r="H40" s="1929">
        <f t="shared" si="8"/>
        <v>7</v>
      </c>
      <c r="I40" s="1930">
        <f t="shared" si="8"/>
        <v>0</v>
      </c>
      <c r="J40" s="1931">
        <f t="shared" si="8"/>
        <v>7</v>
      </c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281"/>
      <c r="DG40" s="281"/>
      <c r="DH40" s="281"/>
      <c r="DI40" s="281"/>
      <c r="DJ40" s="281"/>
      <c r="DK40" s="281"/>
    </row>
    <row r="41" spans="2:10" ht="12.75">
      <c r="B41" s="282"/>
      <c r="C41" s="282"/>
      <c r="D41" s="282"/>
      <c r="E41" s="282"/>
      <c r="F41" s="282"/>
      <c r="G41" s="282"/>
      <c r="H41" s="282"/>
      <c r="I41" s="282"/>
      <c r="J41" s="282"/>
    </row>
    <row r="42" spans="1:14" ht="12.75">
      <c r="A42" s="2533" t="s">
        <v>342</v>
      </c>
      <c r="B42" s="2533"/>
      <c r="C42" s="2533"/>
      <c r="D42" s="2533"/>
      <c r="E42" s="2533"/>
      <c r="F42" s="2533"/>
      <c r="G42" s="2533"/>
      <c r="H42" s="2533"/>
      <c r="I42" s="2533"/>
      <c r="J42" s="2533"/>
      <c r="K42" s="2533"/>
      <c r="L42" s="2533"/>
      <c r="M42" s="2533"/>
      <c r="N42" s="2533"/>
    </row>
  </sheetData>
  <sheetProtection/>
  <mergeCells count="11">
    <mergeCell ref="B4:D4"/>
    <mergeCell ref="E4:G4"/>
    <mergeCell ref="H4:J5"/>
    <mergeCell ref="B5:D5"/>
    <mergeCell ref="E5:G5"/>
    <mergeCell ref="A42:N42"/>
    <mergeCell ref="A1:J1"/>
    <mergeCell ref="A2:J2"/>
    <mergeCell ref="A3:A6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T43"/>
  <sheetViews>
    <sheetView zoomScale="50" zoomScaleNormal="50" zoomScalePageLayoutView="0" workbookViewId="0" topLeftCell="A13">
      <selection activeCell="A27" sqref="A27"/>
    </sheetView>
  </sheetViews>
  <sheetFormatPr defaultColWidth="9.00390625" defaultRowHeight="12.75"/>
  <cols>
    <col min="1" max="1" width="88.875" style="17" customWidth="1"/>
    <col min="2" max="2" width="12.75390625" style="17" customWidth="1"/>
    <col min="3" max="3" width="12.875" style="17" customWidth="1"/>
    <col min="4" max="4" width="12.25390625" style="17" customWidth="1"/>
    <col min="5" max="5" width="10.25390625" style="17" customWidth="1"/>
    <col min="6" max="6" width="8.75390625" style="17" customWidth="1"/>
    <col min="7" max="7" width="11.00390625" style="17" customWidth="1"/>
    <col min="8" max="8" width="9.375" style="17" customWidth="1"/>
    <col min="9" max="9" width="10.375" style="17" customWidth="1"/>
    <col min="10" max="10" width="12.25390625" style="17" customWidth="1"/>
    <col min="11" max="11" width="9.625" style="17" customWidth="1"/>
    <col min="12" max="12" width="10.75390625" style="17" customWidth="1"/>
    <col min="13" max="13" width="12.00390625" style="17" customWidth="1"/>
    <col min="14" max="14" width="12.625" style="17" customWidth="1"/>
    <col min="15" max="15" width="11.00390625" style="17" customWidth="1"/>
    <col min="16" max="16" width="10.875" style="17" customWidth="1"/>
    <col min="17" max="18" width="10.75390625" style="17" customWidth="1"/>
    <col min="19" max="19" width="9.125" style="17" customWidth="1"/>
    <col min="20" max="20" width="12.875" style="17" customWidth="1"/>
    <col min="21" max="21" width="23.375" style="17" customWidth="1"/>
    <col min="22" max="23" width="9.125" style="17" customWidth="1"/>
    <col min="24" max="24" width="10.625" style="17" bestFit="1" customWidth="1"/>
    <col min="25" max="25" width="11.25390625" style="17" customWidth="1"/>
    <col min="26" max="16384" width="9.125" style="17" customWidth="1"/>
  </cols>
  <sheetData>
    <row r="1" spans="1:20" ht="39.75" customHeight="1">
      <c r="A1" s="2416" t="s">
        <v>96</v>
      </c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31"/>
      <c r="R1" s="31"/>
      <c r="S1" s="31"/>
      <c r="T1" s="31"/>
    </row>
    <row r="2" spans="1:16" ht="28.5" customHeight="1">
      <c r="A2" s="2417" t="s">
        <v>97</v>
      </c>
      <c r="B2" s="2417"/>
      <c r="C2" s="2417"/>
      <c r="D2" s="2417"/>
      <c r="E2" s="2417"/>
      <c r="F2" s="2417"/>
      <c r="G2" s="2417"/>
      <c r="H2" s="2417"/>
      <c r="I2" s="2417"/>
      <c r="J2" s="2417"/>
      <c r="K2" s="2417"/>
      <c r="L2" s="2417"/>
      <c r="M2" s="2417"/>
      <c r="N2" s="2417"/>
      <c r="O2" s="2417"/>
      <c r="P2" s="2417"/>
    </row>
    <row r="3" spans="1:18" ht="21" customHeight="1">
      <c r="A3" s="2537" t="s">
        <v>98</v>
      </c>
      <c r="B3" s="2417"/>
      <c r="C3" s="2417"/>
      <c r="D3" s="2417"/>
      <c r="E3" s="2417"/>
      <c r="F3" s="2417"/>
      <c r="G3" s="2417"/>
      <c r="H3" s="2417"/>
      <c r="I3" s="2417"/>
      <c r="J3" s="2417"/>
      <c r="K3" s="2417"/>
      <c r="L3" s="2417"/>
      <c r="M3" s="2417"/>
      <c r="N3" s="2417"/>
      <c r="O3" s="2417"/>
      <c r="P3" s="2417"/>
      <c r="Q3" s="49"/>
      <c r="R3" s="49"/>
    </row>
    <row r="4" spans="1:18" ht="37.5" customHeight="1">
      <c r="A4" s="2416" t="s">
        <v>354</v>
      </c>
      <c r="B4" s="2416"/>
      <c r="C4" s="2416"/>
      <c r="D4" s="2416"/>
      <c r="E4" s="2416"/>
      <c r="F4" s="2416"/>
      <c r="G4" s="2416"/>
      <c r="H4" s="2416"/>
      <c r="I4" s="2416"/>
      <c r="J4" s="2416"/>
      <c r="K4" s="2416"/>
      <c r="L4" s="2416"/>
      <c r="M4" s="2416"/>
      <c r="N4" s="2416"/>
      <c r="O4" s="2416"/>
      <c r="P4" s="2416"/>
      <c r="Q4" s="49"/>
      <c r="R4" s="49"/>
    </row>
    <row r="5" ht="33" customHeight="1" thickBot="1">
      <c r="A5" s="18"/>
    </row>
    <row r="6" spans="1:18" ht="33" customHeight="1">
      <c r="A6" s="2418" t="s">
        <v>9</v>
      </c>
      <c r="B6" s="2405" t="s">
        <v>0</v>
      </c>
      <c r="C6" s="2425"/>
      <c r="D6" s="2440"/>
      <c r="E6" s="2405" t="s">
        <v>1</v>
      </c>
      <c r="F6" s="2425"/>
      <c r="G6" s="2440"/>
      <c r="H6" s="2405" t="s">
        <v>2</v>
      </c>
      <c r="I6" s="2425"/>
      <c r="J6" s="2440"/>
      <c r="K6" s="2405" t="s">
        <v>3</v>
      </c>
      <c r="L6" s="2425"/>
      <c r="M6" s="2440"/>
      <c r="N6" s="2409" t="s">
        <v>6</v>
      </c>
      <c r="O6" s="2410"/>
      <c r="P6" s="2411"/>
      <c r="Q6" s="32"/>
      <c r="R6" s="32"/>
    </row>
    <row r="7" spans="1:18" ht="33" customHeight="1" thickBot="1">
      <c r="A7" s="2419"/>
      <c r="B7" s="2441"/>
      <c r="C7" s="2442"/>
      <c r="D7" s="2443"/>
      <c r="E7" s="2444"/>
      <c r="F7" s="2445"/>
      <c r="G7" s="2446"/>
      <c r="H7" s="2444"/>
      <c r="I7" s="2445"/>
      <c r="J7" s="2446"/>
      <c r="K7" s="2441"/>
      <c r="L7" s="2442"/>
      <c r="M7" s="2443"/>
      <c r="N7" s="2412"/>
      <c r="O7" s="2413"/>
      <c r="P7" s="2414"/>
      <c r="Q7" s="32"/>
      <c r="R7" s="32"/>
    </row>
    <row r="8" spans="1:18" ht="108" customHeight="1" thickBot="1">
      <c r="A8" s="2439"/>
      <c r="B8" s="219" t="s">
        <v>27</v>
      </c>
      <c r="C8" s="222" t="s">
        <v>28</v>
      </c>
      <c r="D8" s="223" t="s">
        <v>4</v>
      </c>
      <c r="E8" s="219" t="s">
        <v>27</v>
      </c>
      <c r="F8" s="222" t="s">
        <v>28</v>
      </c>
      <c r="G8" s="223" t="s">
        <v>4</v>
      </c>
      <c r="H8" s="219" t="s">
        <v>27</v>
      </c>
      <c r="I8" s="222" t="s">
        <v>28</v>
      </c>
      <c r="J8" s="223" t="s">
        <v>4</v>
      </c>
      <c r="K8" s="219" t="s">
        <v>27</v>
      </c>
      <c r="L8" s="222" t="s">
        <v>28</v>
      </c>
      <c r="M8" s="223" t="s">
        <v>4</v>
      </c>
      <c r="N8" s="219" t="s">
        <v>27</v>
      </c>
      <c r="O8" s="222" t="s">
        <v>28</v>
      </c>
      <c r="P8" s="224" t="s">
        <v>4</v>
      </c>
      <c r="Q8" s="32"/>
      <c r="R8" s="32"/>
    </row>
    <row r="9" spans="1:18" ht="45" customHeight="1" thickBot="1">
      <c r="A9" s="2" t="s">
        <v>22</v>
      </c>
      <c r="B9" s="47"/>
      <c r="C9" s="47"/>
      <c r="D9" s="47"/>
      <c r="E9" s="47"/>
      <c r="F9" s="47"/>
      <c r="G9" s="1"/>
      <c r="H9" s="48"/>
      <c r="I9" s="47"/>
      <c r="J9" s="47"/>
      <c r="K9" s="47"/>
      <c r="L9" s="47"/>
      <c r="M9" s="1"/>
      <c r="N9" s="47"/>
      <c r="O9" s="47"/>
      <c r="P9" s="1"/>
      <c r="Q9" s="32"/>
      <c r="R9" s="32"/>
    </row>
    <row r="10" spans="1:18" ht="28.5" customHeight="1">
      <c r="A10" s="68" t="s">
        <v>22</v>
      </c>
      <c r="B10" s="71"/>
      <c r="C10" s="69"/>
      <c r="D10" s="72"/>
      <c r="E10" s="71"/>
      <c r="F10" s="69"/>
      <c r="G10" s="72"/>
      <c r="H10" s="71"/>
      <c r="I10" s="69"/>
      <c r="J10" s="72"/>
      <c r="K10" s="70"/>
      <c r="L10" s="69"/>
      <c r="M10" s="73"/>
      <c r="N10" s="43"/>
      <c r="O10" s="43"/>
      <c r="P10" s="44"/>
      <c r="Q10" s="32"/>
      <c r="R10" s="32"/>
    </row>
    <row r="11" spans="1:18" ht="28.5" customHeight="1">
      <c r="A11" s="1272" t="s">
        <v>81</v>
      </c>
      <c r="B11" s="416">
        <v>151</v>
      </c>
      <c r="C11" s="417">
        <v>2</v>
      </c>
      <c r="D11" s="1297">
        <f aca="true" t="shared" si="0" ref="D11:D17">SUM(B11:C11)</f>
        <v>153</v>
      </c>
      <c r="E11" s="416">
        <v>296</v>
      </c>
      <c r="F11" s="417">
        <v>55</v>
      </c>
      <c r="G11" s="1297">
        <f aca="true" t="shared" si="1" ref="G11:G17">SUM(E11:F11)</f>
        <v>351</v>
      </c>
      <c r="H11" s="416">
        <v>163</v>
      </c>
      <c r="I11" s="417">
        <v>195</v>
      </c>
      <c r="J11" s="1297">
        <f>SUM(H11:I11)</f>
        <v>358</v>
      </c>
      <c r="K11" s="416">
        <v>0</v>
      </c>
      <c r="L11" s="1298">
        <v>0</v>
      </c>
      <c r="M11" s="1297">
        <f aca="true" t="shared" si="2" ref="M11:M17">SUM(K11:L11)</f>
        <v>0</v>
      </c>
      <c r="N11" s="1348">
        <f aca="true" t="shared" si="3" ref="N11:O17">SUM(B11+E11+H11+K11)</f>
        <v>610</v>
      </c>
      <c r="O11" s="1348">
        <f t="shared" si="3"/>
        <v>252</v>
      </c>
      <c r="P11" s="1349">
        <f aca="true" t="shared" si="4" ref="P11:P17">SUM(N11:O11)</f>
        <v>862</v>
      </c>
      <c r="Q11" s="32"/>
      <c r="R11" s="32"/>
    </row>
    <row r="12" spans="1:18" ht="30.75" customHeight="1">
      <c r="A12" s="1272" t="s">
        <v>172</v>
      </c>
      <c r="B12" s="416">
        <v>24</v>
      </c>
      <c r="C12" s="417">
        <v>0</v>
      </c>
      <c r="D12" s="1297">
        <f t="shared" si="0"/>
        <v>24</v>
      </c>
      <c r="E12" s="416">
        <v>32</v>
      </c>
      <c r="F12" s="417">
        <v>8</v>
      </c>
      <c r="G12" s="1297">
        <f t="shared" si="1"/>
        <v>40</v>
      </c>
      <c r="H12" s="416">
        <v>21</v>
      </c>
      <c r="I12" s="417">
        <v>21</v>
      </c>
      <c r="J12" s="1297">
        <f aca="true" t="shared" si="5" ref="J12:J17">SUM(H12:I12)</f>
        <v>42</v>
      </c>
      <c r="K12" s="416">
        <v>0</v>
      </c>
      <c r="L12" s="417">
        <v>0</v>
      </c>
      <c r="M12" s="1297">
        <f t="shared" si="2"/>
        <v>0</v>
      </c>
      <c r="N12" s="1348">
        <f t="shared" si="3"/>
        <v>77</v>
      </c>
      <c r="O12" s="1348">
        <f t="shared" si="3"/>
        <v>29</v>
      </c>
      <c r="P12" s="1349">
        <f t="shared" si="4"/>
        <v>106</v>
      </c>
      <c r="Q12" s="32"/>
      <c r="R12" s="32"/>
    </row>
    <row r="13" spans="1:18" s="877" customFormat="1" ht="30.75" customHeight="1">
      <c r="A13" s="1272" t="s">
        <v>173</v>
      </c>
      <c r="B13" s="416">
        <v>25</v>
      </c>
      <c r="C13" s="417">
        <v>27</v>
      </c>
      <c r="D13" s="1297">
        <f t="shared" si="0"/>
        <v>52</v>
      </c>
      <c r="E13" s="416">
        <v>34</v>
      </c>
      <c r="F13" s="417">
        <v>45</v>
      </c>
      <c r="G13" s="1297">
        <f t="shared" si="1"/>
        <v>79</v>
      </c>
      <c r="H13" s="416">
        <v>7</v>
      </c>
      <c r="I13" s="417">
        <v>35</v>
      </c>
      <c r="J13" s="1297">
        <f t="shared" si="5"/>
        <v>42</v>
      </c>
      <c r="K13" s="416">
        <v>0</v>
      </c>
      <c r="L13" s="1298">
        <v>0</v>
      </c>
      <c r="M13" s="1297">
        <f t="shared" si="2"/>
        <v>0</v>
      </c>
      <c r="N13" s="1348">
        <f t="shared" si="3"/>
        <v>66</v>
      </c>
      <c r="O13" s="1348">
        <f t="shared" si="3"/>
        <v>107</v>
      </c>
      <c r="P13" s="1349">
        <f t="shared" si="4"/>
        <v>173</v>
      </c>
      <c r="Q13" s="876"/>
      <c r="R13" s="876"/>
    </row>
    <row r="14" spans="1:18" ht="50.25" customHeight="1">
      <c r="A14" s="1272" t="s">
        <v>124</v>
      </c>
      <c r="B14" s="416">
        <v>26</v>
      </c>
      <c r="C14" s="417">
        <v>7</v>
      </c>
      <c r="D14" s="1297">
        <f t="shared" si="0"/>
        <v>33</v>
      </c>
      <c r="E14" s="416">
        <v>28</v>
      </c>
      <c r="F14" s="417">
        <v>13</v>
      </c>
      <c r="G14" s="1297">
        <f t="shared" si="1"/>
        <v>41</v>
      </c>
      <c r="H14" s="416">
        <v>0</v>
      </c>
      <c r="I14" s="417">
        <v>0</v>
      </c>
      <c r="J14" s="1297">
        <f t="shared" si="5"/>
        <v>0</v>
      </c>
      <c r="K14" s="416">
        <v>0</v>
      </c>
      <c r="L14" s="417">
        <v>0</v>
      </c>
      <c r="M14" s="1297">
        <f t="shared" si="2"/>
        <v>0</v>
      </c>
      <c r="N14" s="1348">
        <f t="shared" si="3"/>
        <v>54</v>
      </c>
      <c r="O14" s="1348">
        <f t="shared" si="3"/>
        <v>20</v>
      </c>
      <c r="P14" s="1349">
        <f t="shared" si="4"/>
        <v>74</v>
      </c>
      <c r="Q14" s="32"/>
      <c r="R14" s="32"/>
    </row>
    <row r="15" spans="1:18" ht="50.25" customHeight="1">
      <c r="A15" s="1272" t="s">
        <v>99</v>
      </c>
      <c r="B15" s="416">
        <v>24</v>
      </c>
      <c r="C15" s="417">
        <v>13</v>
      </c>
      <c r="D15" s="1297">
        <f t="shared" si="0"/>
        <v>37</v>
      </c>
      <c r="E15" s="416">
        <v>33</v>
      </c>
      <c r="F15" s="417">
        <v>7</v>
      </c>
      <c r="G15" s="1297">
        <f t="shared" si="1"/>
        <v>40</v>
      </c>
      <c r="H15" s="416">
        <v>8</v>
      </c>
      <c r="I15" s="417">
        <v>15</v>
      </c>
      <c r="J15" s="1297">
        <f t="shared" si="5"/>
        <v>23</v>
      </c>
      <c r="K15" s="416">
        <v>0</v>
      </c>
      <c r="L15" s="417">
        <v>0</v>
      </c>
      <c r="M15" s="1297">
        <f t="shared" si="2"/>
        <v>0</v>
      </c>
      <c r="N15" s="1348">
        <f t="shared" si="3"/>
        <v>65</v>
      </c>
      <c r="O15" s="1348">
        <f t="shared" si="3"/>
        <v>35</v>
      </c>
      <c r="P15" s="1349">
        <f t="shared" si="4"/>
        <v>100</v>
      </c>
      <c r="Q15" s="32"/>
      <c r="R15" s="32"/>
    </row>
    <row r="16" spans="1:18" ht="50.25" customHeight="1">
      <c r="A16" s="1272" t="s">
        <v>100</v>
      </c>
      <c r="B16" s="416">
        <v>27</v>
      </c>
      <c r="C16" s="417">
        <v>1</v>
      </c>
      <c r="D16" s="1297">
        <f t="shared" si="0"/>
        <v>28</v>
      </c>
      <c r="E16" s="416">
        <v>33</v>
      </c>
      <c r="F16" s="417">
        <v>0</v>
      </c>
      <c r="G16" s="1297">
        <f t="shared" si="1"/>
        <v>33</v>
      </c>
      <c r="H16" s="416">
        <v>14</v>
      </c>
      <c r="I16" s="417">
        <v>10</v>
      </c>
      <c r="J16" s="1297">
        <f t="shared" si="5"/>
        <v>24</v>
      </c>
      <c r="K16" s="416">
        <v>0</v>
      </c>
      <c r="L16" s="417">
        <v>0</v>
      </c>
      <c r="M16" s="1297">
        <f t="shared" si="2"/>
        <v>0</v>
      </c>
      <c r="N16" s="1348">
        <f t="shared" si="3"/>
        <v>74</v>
      </c>
      <c r="O16" s="1348">
        <f t="shared" si="3"/>
        <v>11</v>
      </c>
      <c r="P16" s="1349">
        <f t="shared" si="4"/>
        <v>85</v>
      </c>
      <c r="Q16" s="32"/>
      <c r="R16" s="32"/>
    </row>
    <row r="17" spans="1:18" ht="27.75" customHeight="1" thickBot="1">
      <c r="A17" s="1272" t="s">
        <v>82</v>
      </c>
      <c r="B17" s="416">
        <v>68</v>
      </c>
      <c r="C17" s="417">
        <v>5</v>
      </c>
      <c r="D17" s="1297">
        <f t="shared" si="0"/>
        <v>73</v>
      </c>
      <c r="E17" s="416">
        <v>138</v>
      </c>
      <c r="F17" s="417">
        <v>38</v>
      </c>
      <c r="G17" s="1297">
        <f t="shared" si="1"/>
        <v>176</v>
      </c>
      <c r="H17" s="416">
        <v>78</v>
      </c>
      <c r="I17" s="417">
        <v>71</v>
      </c>
      <c r="J17" s="1297">
        <f t="shared" si="5"/>
        <v>149</v>
      </c>
      <c r="K17" s="416">
        <v>0</v>
      </c>
      <c r="L17" s="1298">
        <v>0</v>
      </c>
      <c r="M17" s="1297">
        <f t="shared" si="2"/>
        <v>0</v>
      </c>
      <c r="N17" s="1348">
        <f t="shared" si="3"/>
        <v>284</v>
      </c>
      <c r="O17" s="1348">
        <f t="shared" si="3"/>
        <v>114</v>
      </c>
      <c r="P17" s="1349">
        <f t="shared" si="4"/>
        <v>398</v>
      </c>
      <c r="Q17" s="32"/>
      <c r="R17" s="32"/>
    </row>
    <row r="18" spans="1:18" ht="23.25" customHeight="1" thickBot="1">
      <c r="A18" s="1275" t="s">
        <v>12</v>
      </c>
      <c r="B18" s="1302">
        <f>SUM(B11:B17)</f>
        <v>345</v>
      </c>
      <c r="C18" s="1302">
        <f>SUM(C11:C17)</f>
        <v>55</v>
      </c>
      <c r="D18" s="1302">
        <f>SUM(D11:D17)</f>
        <v>400</v>
      </c>
      <c r="E18" s="1302">
        <f aca="true" t="shared" si="6" ref="E18:P18">SUM(E11:E17)</f>
        <v>594</v>
      </c>
      <c r="F18" s="1302">
        <f t="shared" si="6"/>
        <v>166</v>
      </c>
      <c r="G18" s="1302">
        <f t="shared" si="6"/>
        <v>760</v>
      </c>
      <c r="H18" s="1302">
        <f t="shared" si="6"/>
        <v>291</v>
      </c>
      <c r="I18" s="1302">
        <f t="shared" si="6"/>
        <v>347</v>
      </c>
      <c r="J18" s="1302">
        <f t="shared" si="6"/>
        <v>638</v>
      </c>
      <c r="K18" s="1302">
        <f t="shared" si="6"/>
        <v>0</v>
      </c>
      <c r="L18" s="1302">
        <f t="shared" si="6"/>
        <v>0</v>
      </c>
      <c r="M18" s="1302">
        <f t="shared" si="6"/>
        <v>0</v>
      </c>
      <c r="N18" s="1302">
        <f t="shared" si="6"/>
        <v>1230</v>
      </c>
      <c r="O18" s="1302">
        <f t="shared" si="6"/>
        <v>568</v>
      </c>
      <c r="P18" s="1339">
        <f t="shared" si="6"/>
        <v>1798</v>
      </c>
      <c r="Q18" s="32"/>
      <c r="R18" s="32"/>
    </row>
    <row r="19" spans="1:18" ht="31.5" customHeight="1" thickBot="1">
      <c r="A19" s="1275" t="s">
        <v>23</v>
      </c>
      <c r="B19" s="1350"/>
      <c r="C19" s="1351"/>
      <c r="D19" s="1352"/>
      <c r="E19" s="1353"/>
      <c r="F19" s="1353"/>
      <c r="G19" s="1354"/>
      <c r="H19" s="1353"/>
      <c r="I19" s="1353"/>
      <c r="J19" s="1355"/>
      <c r="K19" s="1356"/>
      <c r="L19" s="1353"/>
      <c r="M19" s="1354"/>
      <c r="N19" s="1357"/>
      <c r="O19" s="1358"/>
      <c r="P19" s="1359"/>
      <c r="Q19" s="29"/>
      <c r="R19" s="29"/>
    </row>
    <row r="20" spans="1:18" ht="24.75" customHeight="1">
      <c r="A20" s="1281" t="s">
        <v>11</v>
      </c>
      <c r="B20" s="1360"/>
      <c r="C20" s="1361"/>
      <c r="D20" s="1362"/>
      <c r="E20" s="1363"/>
      <c r="F20" s="1361"/>
      <c r="G20" s="1362"/>
      <c r="H20" s="1363"/>
      <c r="I20" s="1361" t="s">
        <v>7</v>
      </c>
      <c r="J20" s="1283"/>
      <c r="K20" s="1360"/>
      <c r="L20" s="1361"/>
      <c r="M20" s="1362"/>
      <c r="N20" s="1364"/>
      <c r="O20" s="1365"/>
      <c r="P20" s="1366"/>
      <c r="Q20" s="26"/>
      <c r="R20" s="26"/>
    </row>
    <row r="21" spans="1:18" ht="24.75" customHeight="1">
      <c r="A21" s="1272" t="s">
        <v>81</v>
      </c>
      <c r="B21" s="416">
        <v>139</v>
      </c>
      <c r="C21" s="417">
        <v>2</v>
      </c>
      <c r="D21" s="1297">
        <f aca="true" t="shared" si="7" ref="D21:D27">SUM(B21:C21)</f>
        <v>141</v>
      </c>
      <c r="E21" s="416">
        <v>281</v>
      </c>
      <c r="F21" s="417">
        <v>52</v>
      </c>
      <c r="G21" s="1297">
        <f aca="true" t="shared" si="8" ref="G21:G26">SUM(E21:F21)</f>
        <v>333</v>
      </c>
      <c r="H21" s="416">
        <v>161</v>
      </c>
      <c r="I21" s="417">
        <v>189</v>
      </c>
      <c r="J21" s="1297">
        <f>SUM(H21:I21)</f>
        <v>350</v>
      </c>
      <c r="K21" s="416">
        <v>0</v>
      </c>
      <c r="L21" s="1298">
        <v>0</v>
      </c>
      <c r="M21" s="1297">
        <f aca="true" t="shared" si="9" ref="M21:M27">SUM(K21:L21)</f>
        <v>0</v>
      </c>
      <c r="N21" s="1348">
        <f aca="true" t="shared" si="10" ref="N21:O27">SUM(B21+E21+H21+K21)</f>
        <v>581</v>
      </c>
      <c r="O21" s="1348">
        <f t="shared" si="10"/>
        <v>243</v>
      </c>
      <c r="P21" s="1349">
        <f aca="true" t="shared" si="11" ref="P21:P27">SUM(N21:O21)</f>
        <v>824</v>
      </c>
      <c r="Q21" s="26"/>
      <c r="R21" s="26"/>
    </row>
    <row r="22" spans="1:18" ht="24.75" customHeight="1">
      <c r="A22" s="1272" t="s">
        <v>172</v>
      </c>
      <c r="B22" s="416">
        <v>24</v>
      </c>
      <c r="C22" s="417">
        <v>0</v>
      </c>
      <c r="D22" s="1297">
        <f t="shared" si="7"/>
        <v>24</v>
      </c>
      <c r="E22" s="416">
        <v>28</v>
      </c>
      <c r="F22" s="417">
        <v>6</v>
      </c>
      <c r="G22" s="1297">
        <f t="shared" si="8"/>
        <v>34</v>
      </c>
      <c r="H22" s="416">
        <v>20</v>
      </c>
      <c r="I22" s="417">
        <v>20</v>
      </c>
      <c r="J22" s="1297">
        <f aca="true" t="shared" si="12" ref="J22:J27">SUM(H22:I22)</f>
        <v>40</v>
      </c>
      <c r="K22" s="416">
        <v>0</v>
      </c>
      <c r="L22" s="417">
        <v>0</v>
      </c>
      <c r="M22" s="1297">
        <f t="shared" si="9"/>
        <v>0</v>
      </c>
      <c r="N22" s="1348">
        <f t="shared" si="10"/>
        <v>72</v>
      </c>
      <c r="O22" s="1348">
        <f t="shared" si="10"/>
        <v>26</v>
      </c>
      <c r="P22" s="1349">
        <f t="shared" si="11"/>
        <v>98</v>
      </c>
      <c r="Q22" s="26"/>
      <c r="R22" s="26"/>
    </row>
    <row r="23" spans="1:18" ht="29.25" customHeight="1">
      <c r="A23" s="1272" t="s">
        <v>173</v>
      </c>
      <c r="B23" s="416">
        <v>25</v>
      </c>
      <c r="C23" s="417">
        <v>27</v>
      </c>
      <c r="D23" s="1297">
        <f t="shared" si="7"/>
        <v>52</v>
      </c>
      <c r="E23" s="416">
        <v>21</v>
      </c>
      <c r="F23" s="417">
        <v>41</v>
      </c>
      <c r="G23" s="1297">
        <f t="shared" si="8"/>
        <v>62</v>
      </c>
      <c r="H23" s="416">
        <v>7</v>
      </c>
      <c r="I23" s="417">
        <v>31</v>
      </c>
      <c r="J23" s="1297">
        <f t="shared" si="12"/>
        <v>38</v>
      </c>
      <c r="K23" s="416">
        <v>0</v>
      </c>
      <c r="L23" s="1298">
        <v>0</v>
      </c>
      <c r="M23" s="1297">
        <f t="shared" si="9"/>
        <v>0</v>
      </c>
      <c r="N23" s="1348">
        <f t="shared" si="10"/>
        <v>53</v>
      </c>
      <c r="O23" s="1348">
        <f t="shared" si="10"/>
        <v>99</v>
      </c>
      <c r="P23" s="1349">
        <f t="shared" si="11"/>
        <v>152</v>
      </c>
      <c r="Q23" s="26"/>
      <c r="R23" s="26"/>
    </row>
    <row r="24" spans="1:18" ht="50.25" customHeight="1">
      <c r="A24" s="1272" t="s">
        <v>124</v>
      </c>
      <c r="B24" s="416">
        <v>26</v>
      </c>
      <c r="C24" s="417">
        <v>6</v>
      </c>
      <c r="D24" s="1297">
        <f t="shared" si="7"/>
        <v>32</v>
      </c>
      <c r="E24" s="416">
        <v>24</v>
      </c>
      <c r="F24" s="417">
        <v>12</v>
      </c>
      <c r="G24" s="1297">
        <f t="shared" si="8"/>
        <v>36</v>
      </c>
      <c r="H24" s="416">
        <v>0</v>
      </c>
      <c r="I24" s="417">
        <v>0</v>
      </c>
      <c r="J24" s="1297">
        <f t="shared" si="12"/>
        <v>0</v>
      </c>
      <c r="K24" s="416">
        <v>0</v>
      </c>
      <c r="L24" s="417">
        <v>0</v>
      </c>
      <c r="M24" s="1297">
        <f t="shared" si="9"/>
        <v>0</v>
      </c>
      <c r="N24" s="1348">
        <f t="shared" si="10"/>
        <v>50</v>
      </c>
      <c r="O24" s="1348">
        <f t="shared" si="10"/>
        <v>18</v>
      </c>
      <c r="P24" s="1349">
        <f t="shared" si="11"/>
        <v>68</v>
      </c>
      <c r="Q24" s="26"/>
      <c r="R24" s="26"/>
    </row>
    <row r="25" spans="1:18" ht="29.25" customHeight="1">
      <c r="A25" s="1272" t="s">
        <v>99</v>
      </c>
      <c r="B25" s="416">
        <v>24</v>
      </c>
      <c r="C25" s="417">
        <v>13</v>
      </c>
      <c r="D25" s="1297">
        <f t="shared" si="7"/>
        <v>37</v>
      </c>
      <c r="E25" s="416">
        <v>33</v>
      </c>
      <c r="F25" s="417">
        <v>7</v>
      </c>
      <c r="G25" s="1297">
        <f t="shared" si="8"/>
        <v>40</v>
      </c>
      <c r="H25" s="416">
        <v>7</v>
      </c>
      <c r="I25" s="417">
        <v>15</v>
      </c>
      <c r="J25" s="1297">
        <f t="shared" si="12"/>
        <v>22</v>
      </c>
      <c r="K25" s="416">
        <v>0</v>
      </c>
      <c r="L25" s="417">
        <v>0</v>
      </c>
      <c r="M25" s="1297">
        <f t="shared" si="9"/>
        <v>0</v>
      </c>
      <c r="N25" s="1348">
        <f t="shared" si="10"/>
        <v>64</v>
      </c>
      <c r="O25" s="1348">
        <f t="shared" si="10"/>
        <v>35</v>
      </c>
      <c r="P25" s="1349">
        <f t="shared" si="11"/>
        <v>99</v>
      </c>
      <c r="Q25" s="26"/>
      <c r="R25" s="26"/>
    </row>
    <row r="26" spans="1:18" ht="53.25" customHeight="1">
      <c r="A26" s="1272" t="s">
        <v>100</v>
      </c>
      <c r="B26" s="416">
        <v>27</v>
      </c>
      <c r="C26" s="417">
        <v>0</v>
      </c>
      <c r="D26" s="1297">
        <f t="shared" si="7"/>
        <v>27</v>
      </c>
      <c r="E26" s="416">
        <v>33</v>
      </c>
      <c r="F26" s="417">
        <v>0</v>
      </c>
      <c r="G26" s="1297">
        <f t="shared" si="8"/>
        <v>33</v>
      </c>
      <c r="H26" s="416">
        <v>14</v>
      </c>
      <c r="I26" s="417">
        <v>10</v>
      </c>
      <c r="J26" s="1297">
        <f t="shared" si="12"/>
        <v>24</v>
      </c>
      <c r="K26" s="416">
        <v>0</v>
      </c>
      <c r="L26" s="417">
        <v>0</v>
      </c>
      <c r="M26" s="1297">
        <f t="shared" si="9"/>
        <v>0</v>
      </c>
      <c r="N26" s="1348">
        <f t="shared" si="10"/>
        <v>74</v>
      </c>
      <c r="O26" s="1348">
        <f t="shared" si="10"/>
        <v>10</v>
      </c>
      <c r="P26" s="1349">
        <f t="shared" si="11"/>
        <v>84</v>
      </c>
      <c r="Q26" s="33"/>
      <c r="R26" s="33"/>
    </row>
    <row r="27" spans="1:18" ht="24.75" customHeight="1" thickBot="1">
      <c r="A27" s="1272" t="s">
        <v>82</v>
      </c>
      <c r="B27" s="416">
        <v>68</v>
      </c>
      <c r="C27" s="417">
        <v>0</v>
      </c>
      <c r="D27" s="1297">
        <f t="shared" si="7"/>
        <v>68</v>
      </c>
      <c r="E27" s="416">
        <v>124</v>
      </c>
      <c r="F27" s="417">
        <v>30</v>
      </c>
      <c r="G27" s="1297">
        <f>SUM(E27:F27)</f>
        <v>154</v>
      </c>
      <c r="H27" s="416">
        <v>77</v>
      </c>
      <c r="I27" s="417">
        <v>69</v>
      </c>
      <c r="J27" s="1297">
        <f t="shared" si="12"/>
        <v>146</v>
      </c>
      <c r="K27" s="416">
        <v>0</v>
      </c>
      <c r="L27" s="1298">
        <v>0</v>
      </c>
      <c r="M27" s="1297">
        <f t="shared" si="9"/>
        <v>0</v>
      </c>
      <c r="N27" s="1348">
        <f t="shared" si="10"/>
        <v>269</v>
      </c>
      <c r="O27" s="1348">
        <f t="shared" si="10"/>
        <v>99</v>
      </c>
      <c r="P27" s="1349">
        <f t="shared" si="11"/>
        <v>368</v>
      </c>
      <c r="Q27" s="33"/>
      <c r="R27" s="33"/>
    </row>
    <row r="28" spans="1:18" ht="24.75" customHeight="1" thickBot="1">
      <c r="A28" s="1367" t="s">
        <v>221</v>
      </c>
      <c r="B28" s="1305">
        <f>SUM(B21:B27)</f>
        <v>333</v>
      </c>
      <c r="C28" s="1302">
        <f>SUM(C21:C27)</f>
        <v>48</v>
      </c>
      <c r="D28" s="1302">
        <f>SUM(D21:D27)</f>
        <v>381</v>
      </c>
      <c r="E28" s="1302">
        <f aca="true" t="shared" si="13" ref="E28:P28">SUM(E21:E27)</f>
        <v>544</v>
      </c>
      <c r="F28" s="1302">
        <f t="shared" si="13"/>
        <v>148</v>
      </c>
      <c r="G28" s="1302">
        <f t="shared" si="13"/>
        <v>692</v>
      </c>
      <c r="H28" s="1302">
        <f t="shared" si="13"/>
        <v>286</v>
      </c>
      <c r="I28" s="1302">
        <f t="shared" si="13"/>
        <v>334</v>
      </c>
      <c r="J28" s="1302">
        <f t="shared" si="13"/>
        <v>620</v>
      </c>
      <c r="K28" s="1302">
        <f t="shared" si="13"/>
        <v>0</v>
      </c>
      <c r="L28" s="1302">
        <f t="shared" si="13"/>
        <v>0</v>
      </c>
      <c r="M28" s="1302">
        <f t="shared" si="13"/>
        <v>0</v>
      </c>
      <c r="N28" s="1302">
        <f t="shared" si="13"/>
        <v>1163</v>
      </c>
      <c r="O28" s="1302">
        <f t="shared" si="13"/>
        <v>530</v>
      </c>
      <c r="P28" s="1339">
        <f t="shared" si="13"/>
        <v>1693</v>
      </c>
      <c r="Q28" s="26"/>
      <c r="R28" s="26"/>
    </row>
    <row r="29" spans="1:18" ht="24.75" customHeight="1">
      <c r="A29" s="1367" t="s">
        <v>26</v>
      </c>
      <c r="B29" s="1368"/>
      <c r="C29" s="1369"/>
      <c r="D29" s="1369"/>
      <c r="E29" s="1370"/>
      <c r="F29" s="1369"/>
      <c r="G29" s="1369"/>
      <c r="H29" s="1370"/>
      <c r="I29" s="1369"/>
      <c r="J29" s="1369"/>
      <c r="K29" s="1370"/>
      <c r="L29" s="1369"/>
      <c r="M29" s="1369"/>
      <c r="N29" s="1371"/>
      <c r="O29" s="1371"/>
      <c r="P29" s="1372"/>
      <c r="Q29" s="26"/>
      <c r="R29" s="26"/>
    </row>
    <row r="30" spans="1:18" ht="24.75" customHeight="1">
      <c r="A30" s="1272" t="s">
        <v>81</v>
      </c>
      <c r="B30" s="416">
        <v>12</v>
      </c>
      <c r="C30" s="417">
        <v>0</v>
      </c>
      <c r="D30" s="1297">
        <f aca="true" t="shared" si="14" ref="D30:D36">SUM(B30:C30)</f>
        <v>12</v>
      </c>
      <c r="E30" s="1373">
        <v>15</v>
      </c>
      <c r="F30" s="1298">
        <v>3</v>
      </c>
      <c r="G30" s="1374">
        <f aca="true" t="shared" si="15" ref="G30:G35">SUM(E30:F30)</f>
        <v>18</v>
      </c>
      <c r="H30" s="1373">
        <v>2</v>
      </c>
      <c r="I30" s="1298">
        <v>6</v>
      </c>
      <c r="J30" s="1374">
        <f aca="true" t="shared" si="16" ref="J30:J36">SUM(H30:I30)</f>
        <v>8</v>
      </c>
      <c r="K30" s="1373">
        <v>0</v>
      </c>
      <c r="L30" s="1298">
        <v>0</v>
      </c>
      <c r="M30" s="1297">
        <f aca="true" t="shared" si="17" ref="M30:M36">SUM(K30:L30)</f>
        <v>0</v>
      </c>
      <c r="N30" s="1348">
        <f aca="true" t="shared" si="18" ref="N30:P31">SUM(B30+E30+H30+K30)</f>
        <v>29</v>
      </c>
      <c r="O30" s="1348">
        <f t="shared" si="18"/>
        <v>9</v>
      </c>
      <c r="P30" s="1349">
        <f t="shared" si="18"/>
        <v>38</v>
      </c>
      <c r="Q30" s="33"/>
      <c r="R30" s="33"/>
    </row>
    <row r="31" spans="1:18" ht="32.25" customHeight="1">
      <c r="A31" s="1272" t="s">
        <v>172</v>
      </c>
      <c r="B31" s="416">
        <v>0</v>
      </c>
      <c r="C31" s="417">
        <v>0</v>
      </c>
      <c r="D31" s="1297">
        <f t="shared" si="14"/>
        <v>0</v>
      </c>
      <c r="E31" s="416">
        <v>4</v>
      </c>
      <c r="F31" s="417">
        <v>2</v>
      </c>
      <c r="G31" s="1297">
        <f t="shared" si="15"/>
        <v>6</v>
      </c>
      <c r="H31" s="1373">
        <v>1</v>
      </c>
      <c r="I31" s="1298">
        <v>1</v>
      </c>
      <c r="J31" s="1374">
        <f t="shared" si="16"/>
        <v>2</v>
      </c>
      <c r="K31" s="1373">
        <v>0</v>
      </c>
      <c r="L31" s="1298">
        <v>0</v>
      </c>
      <c r="M31" s="1374">
        <f t="shared" si="17"/>
        <v>0</v>
      </c>
      <c r="N31" s="1348">
        <f t="shared" si="18"/>
        <v>5</v>
      </c>
      <c r="O31" s="1348">
        <f t="shared" si="18"/>
        <v>3</v>
      </c>
      <c r="P31" s="1349">
        <f t="shared" si="18"/>
        <v>8</v>
      </c>
      <c r="Q31" s="34"/>
      <c r="R31" s="34"/>
    </row>
    <row r="32" spans="1:18" ht="32.25" customHeight="1">
      <c r="A32" s="1272" t="s">
        <v>173</v>
      </c>
      <c r="B32" s="416">
        <v>0</v>
      </c>
      <c r="C32" s="417">
        <v>0</v>
      </c>
      <c r="D32" s="1297">
        <f t="shared" si="14"/>
        <v>0</v>
      </c>
      <c r="E32" s="416">
        <v>13</v>
      </c>
      <c r="F32" s="417">
        <v>4</v>
      </c>
      <c r="G32" s="1297">
        <f t="shared" si="15"/>
        <v>17</v>
      </c>
      <c r="H32" s="416">
        <v>0</v>
      </c>
      <c r="I32" s="417">
        <v>4</v>
      </c>
      <c r="J32" s="1297">
        <f t="shared" si="16"/>
        <v>4</v>
      </c>
      <c r="K32" s="416">
        <v>0</v>
      </c>
      <c r="L32" s="417">
        <v>0</v>
      </c>
      <c r="M32" s="1297">
        <f t="shared" si="17"/>
        <v>0</v>
      </c>
      <c r="N32" s="1348">
        <f>SUM(B32+E32+H32+K32)</f>
        <v>13</v>
      </c>
      <c r="O32" s="1348">
        <f>SUM(C32+F32+I32+L32)</f>
        <v>8</v>
      </c>
      <c r="P32" s="1349">
        <f>SUM(D32+G32+J32+M32)</f>
        <v>21</v>
      </c>
      <c r="Q32" s="34"/>
      <c r="R32" s="34"/>
    </row>
    <row r="33" spans="1:18" ht="51" customHeight="1">
      <c r="A33" s="1272" t="s">
        <v>124</v>
      </c>
      <c r="B33" s="416">
        <v>0</v>
      </c>
      <c r="C33" s="417">
        <v>1</v>
      </c>
      <c r="D33" s="1297">
        <f t="shared" si="14"/>
        <v>1</v>
      </c>
      <c r="E33" s="416">
        <v>4</v>
      </c>
      <c r="F33" s="417">
        <v>1</v>
      </c>
      <c r="G33" s="1297">
        <f t="shared" si="15"/>
        <v>5</v>
      </c>
      <c r="H33" s="416">
        <v>0</v>
      </c>
      <c r="I33" s="417">
        <v>0</v>
      </c>
      <c r="J33" s="1297">
        <f t="shared" si="16"/>
        <v>0</v>
      </c>
      <c r="K33" s="416">
        <v>0</v>
      </c>
      <c r="L33" s="417">
        <v>0</v>
      </c>
      <c r="M33" s="1297">
        <f t="shared" si="17"/>
        <v>0</v>
      </c>
      <c r="N33" s="1348">
        <f aca="true" t="shared" si="19" ref="N33:O36">SUM(B33+E33+H33+K33)</f>
        <v>4</v>
      </c>
      <c r="O33" s="1348">
        <f t="shared" si="19"/>
        <v>2</v>
      </c>
      <c r="P33" s="1349">
        <f>SUM(N33:O33)</f>
        <v>6</v>
      </c>
      <c r="Q33" s="34"/>
      <c r="R33" s="34"/>
    </row>
    <row r="34" spans="1:18" ht="51" customHeight="1">
      <c r="A34" s="1272" t="s">
        <v>99</v>
      </c>
      <c r="B34" s="416">
        <v>0</v>
      </c>
      <c r="C34" s="417">
        <v>0</v>
      </c>
      <c r="D34" s="1297">
        <f t="shared" si="14"/>
        <v>0</v>
      </c>
      <c r="E34" s="416">
        <v>0</v>
      </c>
      <c r="F34" s="417">
        <v>0</v>
      </c>
      <c r="G34" s="1297">
        <f t="shared" si="15"/>
        <v>0</v>
      </c>
      <c r="H34" s="416">
        <v>1</v>
      </c>
      <c r="I34" s="417">
        <v>0</v>
      </c>
      <c r="J34" s="1297">
        <f t="shared" si="16"/>
        <v>1</v>
      </c>
      <c r="K34" s="416">
        <v>0</v>
      </c>
      <c r="L34" s="417">
        <v>0</v>
      </c>
      <c r="M34" s="1297">
        <f t="shared" si="17"/>
        <v>0</v>
      </c>
      <c r="N34" s="1348">
        <f t="shared" si="19"/>
        <v>1</v>
      </c>
      <c r="O34" s="1348">
        <f t="shared" si="19"/>
        <v>0</v>
      </c>
      <c r="P34" s="1349">
        <f>SUM(N34:O34)</f>
        <v>1</v>
      </c>
      <c r="Q34" s="34"/>
      <c r="R34" s="34"/>
    </row>
    <row r="35" spans="1:18" ht="51" customHeight="1">
      <c r="A35" s="1272" t="s">
        <v>100</v>
      </c>
      <c r="B35" s="416">
        <v>0</v>
      </c>
      <c r="C35" s="417">
        <v>1</v>
      </c>
      <c r="D35" s="1297">
        <f t="shared" si="14"/>
        <v>1</v>
      </c>
      <c r="E35" s="416">
        <v>0</v>
      </c>
      <c r="F35" s="417">
        <v>0</v>
      </c>
      <c r="G35" s="1297">
        <f t="shared" si="15"/>
        <v>0</v>
      </c>
      <c r="H35" s="416">
        <v>0</v>
      </c>
      <c r="I35" s="417">
        <v>0</v>
      </c>
      <c r="J35" s="1297">
        <f t="shared" si="16"/>
        <v>0</v>
      </c>
      <c r="K35" s="416">
        <v>0</v>
      </c>
      <c r="L35" s="417">
        <v>0</v>
      </c>
      <c r="M35" s="1297">
        <f t="shared" si="17"/>
        <v>0</v>
      </c>
      <c r="N35" s="1348">
        <f t="shared" si="19"/>
        <v>0</v>
      </c>
      <c r="O35" s="1348">
        <f t="shared" si="19"/>
        <v>1</v>
      </c>
      <c r="P35" s="1349">
        <f>SUM(N35:O35)</f>
        <v>1</v>
      </c>
      <c r="Q35" s="34"/>
      <c r="R35" s="34"/>
    </row>
    <row r="36" spans="1:18" ht="27.75" customHeight="1" thickBot="1">
      <c r="A36" s="1272" t="s">
        <v>82</v>
      </c>
      <c r="B36" s="416">
        <v>0</v>
      </c>
      <c r="C36" s="417">
        <v>5</v>
      </c>
      <c r="D36" s="1297">
        <f t="shared" si="14"/>
        <v>5</v>
      </c>
      <c r="E36" s="416">
        <v>14</v>
      </c>
      <c r="F36" s="417">
        <v>8</v>
      </c>
      <c r="G36" s="1297">
        <f>SUM(E36:F36)</f>
        <v>22</v>
      </c>
      <c r="H36" s="416">
        <v>1</v>
      </c>
      <c r="I36" s="417">
        <v>2</v>
      </c>
      <c r="J36" s="1297">
        <f t="shared" si="16"/>
        <v>3</v>
      </c>
      <c r="K36" s="416">
        <v>0</v>
      </c>
      <c r="L36" s="417">
        <v>0</v>
      </c>
      <c r="M36" s="1297">
        <f t="shared" si="17"/>
        <v>0</v>
      </c>
      <c r="N36" s="1348">
        <f t="shared" si="19"/>
        <v>15</v>
      </c>
      <c r="O36" s="1348">
        <f t="shared" si="19"/>
        <v>15</v>
      </c>
      <c r="P36" s="1349">
        <f>SUM(N36:O36)</f>
        <v>30</v>
      </c>
      <c r="Q36" s="33"/>
      <c r="R36" s="33"/>
    </row>
    <row r="37" spans="1:18" ht="26.25" thickBot="1">
      <c r="A37" s="1287" t="s">
        <v>13</v>
      </c>
      <c r="B37" s="1375">
        <f>SUM(B30:B36)</f>
        <v>12</v>
      </c>
      <c r="C37" s="1375">
        <f>SUM(C30:C36)</f>
        <v>7</v>
      </c>
      <c r="D37" s="1376">
        <f>SUM(D30:D36)</f>
        <v>19</v>
      </c>
      <c r="E37" s="1377">
        <f aca="true" t="shared" si="20" ref="E37:P37">SUM(E30:E36)</f>
        <v>50</v>
      </c>
      <c r="F37" s="1375">
        <f t="shared" si="20"/>
        <v>18</v>
      </c>
      <c r="G37" s="1376">
        <f t="shared" si="20"/>
        <v>68</v>
      </c>
      <c r="H37" s="1377">
        <f t="shared" si="20"/>
        <v>5</v>
      </c>
      <c r="I37" s="1375">
        <f t="shared" si="20"/>
        <v>13</v>
      </c>
      <c r="J37" s="1375">
        <f t="shared" si="20"/>
        <v>18</v>
      </c>
      <c r="K37" s="1375">
        <f t="shared" si="20"/>
        <v>0</v>
      </c>
      <c r="L37" s="1375">
        <f t="shared" si="20"/>
        <v>0</v>
      </c>
      <c r="M37" s="1376">
        <f t="shared" si="20"/>
        <v>0</v>
      </c>
      <c r="N37" s="1288">
        <f t="shared" si="20"/>
        <v>67</v>
      </c>
      <c r="O37" s="1288">
        <f t="shared" si="20"/>
        <v>38</v>
      </c>
      <c r="P37" s="1289">
        <f t="shared" si="20"/>
        <v>105</v>
      </c>
      <c r="Q37" s="27"/>
      <c r="R37" s="27"/>
    </row>
    <row r="38" spans="1:18" ht="28.5" customHeight="1" thickBot="1">
      <c r="A38" s="1290" t="s">
        <v>10</v>
      </c>
      <c r="B38" s="1302">
        <f aca="true" t="shared" si="21" ref="B38:M38">B28</f>
        <v>333</v>
      </c>
      <c r="C38" s="1302">
        <f t="shared" si="21"/>
        <v>48</v>
      </c>
      <c r="D38" s="1339">
        <f t="shared" si="21"/>
        <v>381</v>
      </c>
      <c r="E38" s="1305">
        <f t="shared" si="21"/>
        <v>544</v>
      </c>
      <c r="F38" s="1302">
        <f t="shared" si="21"/>
        <v>148</v>
      </c>
      <c r="G38" s="1302">
        <f t="shared" si="21"/>
        <v>692</v>
      </c>
      <c r="H38" s="1302">
        <f t="shared" si="21"/>
        <v>286</v>
      </c>
      <c r="I38" s="1302">
        <f t="shared" si="21"/>
        <v>334</v>
      </c>
      <c r="J38" s="1302">
        <f t="shared" si="21"/>
        <v>620</v>
      </c>
      <c r="K38" s="1302">
        <f t="shared" si="21"/>
        <v>0</v>
      </c>
      <c r="L38" s="1302">
        <f t="shared" si="21"/>
        <v>0</v>
      </c>
      <c r="M38" s="1302">
        <f t="shared" si="21"/>
        <v>0</v>
      </c>
      <c r="N38" s="1302">
        <f>N28</f>
        <v>1163</v>
      </c>
      <c r="O38" s="1302">
        <f>O28</f>
        <v>530</v>
      </c>
      <c r="P38" s="1339">
        <f>P28</f>
        <v>1693</v>
      </c>
      <c r="Q38" s="27"/>
      <c r="R38" s="27"/>
    </row>
    <row r="39" spans="1:17" ht="27.75" customHeight="1">
      <c r="A39" s="1378" t="s">
        <v>14</v>
      </c>
      <c r="B39" s="1307">
        <f aca="true" t="shared" si="22" ref="B39:P39">B37</f>
        <v>12</v>
      </c>
      <c r="C39" s="1307">
        <f t="shared" si="22"/>
        <v>7</v>
      </c>
      <c r="D39" s="1379">
        <f t="shared" si="22"/>
        <v>19</v>
      </c>
      <c r="E39" s="1310">
        <f t="shared" si="22"/>
        <v>50</v>
      </c>
      <c r="F39" s="1307">
        <f t="shared" si="22"/>
        <v>18</v>
      </c>
      <c r="G39" s="1307">
        <f t="shared" si="22"/>
        <v>68</v>
      </c>
      <c r="H39" s="1307">
        <f t="shared" si="22"/>
        <v>5</v>
      </c>
      <c r="I39" s="1307">
        <f t="shared" si="22"/>
        <v>13</v>
      </c>
      <c r="J39" s="1307">
        <f t="shared" si="22"/>
        <v>18</v>
      </c>
      <c r="K39" s="1307">
        <f t="shared" si="22"/>
        <v>0</v>
      </c>
      <c r="L39" s="1307">
        <f t="shared" si="22"/>
        <v>0</v>
      </c>
      <c r="M39" s="1307">
        <f t="shared" si="22"/>
        <v>0</v>
      </c>
      <c r="N39" s="1307">
        <f t="shared" si="22"/>
        <v>67</v>
      </c>
      <c r="O39" s="1307">
        <f t="shared" si="22"/>
        <v>38</v>
      </c>
      <c r="P39" s="1379">
        <f t="shared" si="22"/>
        <v>105</v>
      </c>
      <c r="Q39" s="30"/>
    </row>
    <row r="40" spans="1:18" ht="32.25" customHeight="1" thickBot="1">
      <c r="A40" s="1380" t="s">
        <v>15</v>
      </c>
      <c r="B40" s="1381">
        <f aca="true" t="shared" si="23" ref="B40:P40">SUM(B38:B39)</f>
        <v>345</v>
      </c>
      <c r="C40" s="1381">
        <f t="shared" si="23"/>
        <v>55</v>
      </c>
      <c r="D40" s="1382">
        <f t="shared" si="23"/>
        <v>400</v>
      </c>
      <c r="E40" s="1383">
        <f t="shared" si="23"/>
        <v>594</v>
      </c>
      <c r="F40" s="1381">
        <f t="shared" si="23"/>
        <v>166</v>
      </c>
      <c r="G40" s="1381">
        <f t="shared" si="23"/>
        <v>760</v>
      </c>
      <c r="H40" s="1381">
        <f t="shared" si="23"/>
        <v>291</v>
      </c>
      <c r="I40" s="1381">
        <f t="shared" si="23"/>
        <v>347</v>
      </c>
      <c r="J40" s="1381">
        <f t="shared" si="23"/>
        <v>638</v>
      </c>
      <c r="K40" s="1381">
        <f t="shared" si="23"/>
        <v>0</v>
      </c>
      <c r="L40" s="1381">
        <f t="shared" si="23"/>
        <v>0</v>
      </c>
      <c r="M40" s="1381">
        <f t="shared" si="23"/>
        <v>0</v>
      </c>
      <c r="N40" s="1381">
        <f t="shared" si="23"/>
        <v>1230</v>
      </c>
      <c r="O40" s="1381">
        <f t="shared" si="23"/>
        <v>568</v>
      </c>
      <c r="P40" s="1381">
        <f t="shared" si="23"/>
        <v>1798</v>
      </c>
      <c r="Q40" s="27"/>
      <c r="R40" s="27"/>
    </row>
    <row r="41" spans="1:16" ht="90" customHeight="1">
      <c r="A41" s="2536" t="s">
        <v>174</v>
      </c>
      <c r="B41" s="2536"/>
      <c r="C41" s="2536"/>
      <c r="D41" s="2536"/>
      <c r="E41" s="2536"/>
      <c r="F41" s="2536"/>
      <c r="G41" s="2536"/>
      <c r="H41" s="2536"/>
      <c r="I41" s="2536"/>
      <c r="J41" s="2536"/>
      <c r="K41" s="2536"/>
      <c r="L41" s="2536"/>
      <c r="M41" s="2536"/>
      <c r="N41" s="2536"/>
      <c r="O41" s="2536"/>
      <c r="P41" s="2536"/>
    </row>
    <row r="42" spans="2:16" ht="25.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2:16" ht="45" customHeight="1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</sheetData>
  <sheetProtection/>
  <mergeCells count="11">
    <mergeCell ref="E6:G7"/>
    <mergeCell ref="H6:J7"/>
    <mergeCell ref="K6:M7"/>
    <mergeCell ref="N6:P7"/>
    <mergeCell ref="A41:P41"/>
    <mergeCell ref="A1:P1"/>
    <mergeCell ref="A2:P2"/>
    <mergeCell ref="A3:P3"/>
    <mergeCell ref="A4:P4"/>
    <mergeCell ref="A6:A8"/>
    <mergeCell ref="B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U47"/>
  <sheetViews>
    <sheetView zoomScale="50" zoomScaleNormal="50" zoomScalePageLayoutView="0" workbookViewId="0" topLeftCell="A1">
      <selection activeCell="D30" sqref="D30"/>
    </sheetView>
  </sheetViews>
  <sheetFormatPr defaultColWidth="9.00390625" defaultRowHeight="12.75"/>
  <cols>
    <col min="1" max="1" width="3.00390625" style="17" customWidth="1"/>
    <col min="2" max="2" width="88.375" style="17" customWidth="1"/>
    <col min="3" max="3" width="12.75390625" style="17" customWidth="1"/>
    <col min="4" max="4" width="12.875" style="17" customWidth="1"/>
    <col min="5" max="5" width="12.25390625" style="17" customWidth="1"/>
    <col min="6" max="6" width="10.25390625" style="17" customWidth="1"/>
    <col min="7" max="7" width="8.75390625" style="17" customWidth="1"/>
    <col min="8" max="8" width="11.00390625" style="17" customWidth="1"/>
    <col min="9" max="9" width="9.375" style="17" customWidth="1"/>
    <col min="10" max="10" width="10.375" style="17" customWidth="1"/>
    <col min="11" max="11" width="14.25390625" style="17" customWidth="1"/>
    <col min="12" max="13" width="9.625" style="17" customWidth="1"/>
    <col min="14" max="17" width="12.00390625" style="17" customWidth="1"/>
    <col min="18" max="18" width="12.625" style="17" customWidth="1"/>
    <col min="19" max="19" width="11.00390625" style="17" customWidth="1"/>
    <col min="20" max="20" width="10.875" style="17" customWidth="1"/>
    <col min="21" max="21" width="14.25390625" style="17" customWidth="1"/>
    <col min="22" max="22" width="10.625" style="17" bestFit="1" customWidth="1"/>
    <col min="23" max="23" width="9.25390625" style="17" bestFit="1" customWidth="1"/>
    <col min="24" max="16384" width="9.125" style="17" customWidth="1"/>
  </cols>
  <sheetData>
    <row r="1" spans="1:20" ht="25.5" customHeight="1">
      <c r="A1" s="2416"/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  <c r="R1" s="2416"/>
      <c r="S1" s="2416"/>
      <c r="T1" s="2416"/>
    </row>
    <row r="2" spans="1:20" ht="26.25" customHeight="1">
      <c r="A2" s="2538" t="s">
        <v>102</v>
      </c>
      <c r="B2" s="2538"/>
      <c r="C2" s="2538"/>
      <c r="D2" s="2538"/>
      <c r="E2" s="2538"/>
      <c r="F2" s="2538"/>
      <c r="G2" s="2538"/>
      <c r="H2" s="2538"/>
      <c r="I2" s="2538"/>
      <c r="J2" s="2538"/>
      <c r="K2" s="2538"/>
      <c r="L2" s="2538"/>
      <c r="M2" s="2538"/>
      <c r="N2" s="2538"/>
      <c r="O2" s="2538"/>
      <c r="P2" s="2538"/>
      <c r="Q2" s="2538"/>
      <c r="R2" s="2538"/>
      <c r="S2" s="2538"/>
      <c r="T2" s="2538"/>
    </row>
    <row r="3" spans="1:20" ht="37.5" customHeight="1">
      <c r="A3" s="2417" t="s">
        <v>97</v>
      </c>
      <c r="B3" s="2417"/>
      <c r="C3" s="2417"/>
      <c r="D3" s="2417"/>
      <c r="E3" s="2417"/>
      <c r="F3" s="2417"/>
      <c r="G3" s="2417"/>
      <c r="H3" s="2417"/>
      <c r="I3" s="2417"/>
      <c r="J3" s="2417"/>
      <c r="K3" s="2417"/>
      <c r="L3" s="2417"/>
      <c r="M3" s="2417"/>
      <c r="N3" s="2417"/>
      <c r="O3" s="2417"/>
      <c r="P3" s="2417"/>
      <c r="Q3" s="2417"/>
      <c r="R3" s="2417"/>
      <c r="S3" s="2417"/>
      <c r="T3" s="2417"/>
    </row>
    <row r="4" spans="1:20" ht="33" customHeight="1">
      <c r="A4" s="2537" t="s">
        <v>98</v>
      </c>
      <c r="B4" s="2537"/>
      <c r="C4" s="2537"/>
      <c r="D4" s="2537"/>
      <c r="E4" s="2537"/>
      <c r="F4" s="2537"/>
      <c r="G4" s="2537"/>
      <c r="H4" s="2537"/>
      <c r="I4" s="2537"/>
      <c r="J4" s="2537"/>
      <c r="K4" s="2537"/>
      <c r="L4" s="2537"/>
      <c r="M4" s="2537"/>
      <c r="N4" s="2537"/>
      <c r="O4" s="2537"/>
      <c r="P4" s="2537"/>
      <c r="Q4" s="2537"/>
      <c r="R4" s="2537"/>
      <c r="S4" s="2537"/>
      <c r="T4" s="2537"/>
    </row>
    <row r="5" spans="1:21" ht="33" customHeight="1">
      <c r="A5" s="875"/>
      <c r="B5" s="2416" t="s">
        <v>355</v>
      </c>
      <c r="C5" s="2416"/>
      <c r="D5" s="2416"/>
      <c r="E5" s="2416"/>
      <c r="F5" s="2416"/>
      <c r="G5" s="2416"/>
      <c r="H5" s="2416"/>
      <c r="I5" s="2416"/>
      <c r="J5" s="2416"/>
      <c r="K5" s="2416"/>
      <c r="L5" s="2416"/>
      <c r="M5" s="2416"/>
      <c r="N5" s="2416"/>
      <c r="O5" s="2416"/>
      <c r="P5" s="2416"/>
      <c r="Q5" s="2416"/>
      <c r="R5" s="2416"/>
      <c r="S5" s="2416"/>
      <c r="T5" s="2416"/>
      <c r="U5" s="2416"/>
    </row>
    <row r="6" spans="1:20" ht="33" customHeight="1" thickBot="1">
      <c r="A6" s="875"/>
      <c r="B6" s="875"/>
      <c r="C6" s="875"/>
      <c r="D6" s="875"/>
      <c r="E6" s="875"/>
      <c r="F6" s="875"/>
      <c r="G6" s="875"/>
      <c r="H6" s="875"/>
      <c r="I6" s="875"/>
      <c r="J6" s="875"/>
      <c r="K6" s="875"/>
      <c r="L6" s="875"/>
      <c r="M6" s="875"/>
      <c r="N6" s="875"/>
      <c r="O6" s="875"/>
      <c r="P6" s="875"/>
      <c r="Q6" s="875"/>
      <c r="R6" s="875"/>
      <c r="S6" s="875"/>
      <c r="T6" s="875"/>
    </row>
    <row r="7" spans="2:20" ht="33" customHeight="1">
      <c r="B7" s="2418" t="s">
        <v>9</v>
      </c>
      <c r="C7" s="2405" t="s">
        <v>0</v>
      </c>
      <c r="D7" s="2406"/>
      <c r="E7" s="2406"/>
      <c r="F7" s="2405" t="s">
        <v>1</v>
      </c>
      <c r="G7" s="2406"/>
      <c r="H7" s="2421"/>
      <c r="I7" s="2425" t="s">
        <v>2</v>
      </c>
      <c r="J7" s="2406"/>
      <c r="K7" s="2406"/>
      <c r="L7" s="2405" t="s">
        <v>3</v>
      </c>
      <c r="M7" s="2406"/>
      <c r="N7" s="2421"/>
      <c r="O7" s="2405">
        <v>5</v>
      </c>
      <c r="P7" s="2406"/>
      <c r="Q7" s="2406"/>
      <c r="R7" s="2409" t="s">
        <v>6</v>
      </c>
      <c r="S7" s="2410"/>
      <c r="T7" s="2411"/>
    </row>
    <row r="8" spans="2:20" ht="33" customHeight="1" thickBot="1">
      <c r="B8" s="2419"/>
      <c r="C8" s="2407"/>
      <c r="D8" s="2408"/>
      <c r="E8" s="2408"/>
      <c r="F8" s="2422"/>
      <c r="G8" s="2423"/>
      <c r="H8" s="2424"/>
      <c r="I8" s="2423"/>
      <c r="J8" s="2423"/>
      <c r="K8" s="2423"/>
      <c r="L8" s="2426"/>
      <c r="M8" s="2427"/>
      <c r="N8" s="2428"/>
      <c r="O8" s="2407"/>
      <c r="P8" s="2408"/>
      <c r="Q8" s="2408"/>
      <c r="R8" s="2412"/>
      <c r="S8" s="2413"/>
      <c r="T8" s="2414"/>
    </row>
    <row r="9" spans="2:20" ht="99.75" customHeight="1" thickBot="1">
      <c r="B9" s="2439"/>
      <c r="C9" s="219" t="s">
        <v>27</v>
      </c>
      <c r="D9" s="222" t="s">
        <v>28</v>
      </c>
      <c r="E9" s="223" t="s">
        <v>4</v>
      </c>
      <c r="F9" s="219" t="s">
        <v>27</v>
      </c>
      <c r="G9" s="222" t="s">
        <v>28</v>
      </c>
      <c r="H9" s="223" t="s">
        <v>4</v>
      </c>
      <c r="I9" s="219" t="s">
        <v>27</v>
      </c>
      <c r="J9" s="222" t="s">
        <v>28</v>
      </c>
      <c r="K9" s="223" t="s">
        <v>4</v>
      </c>
      <c r="L9" s="219" t="s">
        <v>27</v>
      </c>
      <c r="M9" s="222" t="s">
        <v>28</v>
      </c>
      <c r="N9" s="223" t="s">
        <v>4</v>
      </c>
      <c r="O9" s="219" t="s">
        <v>27</v>
      </c>
      <c r="P9" s="222" t="s">
        <v>28</v>
      </c>
      <c r="Q9" s="224" t="s">
        <v>4</v>
      </c>
      <c r="R9" s="219" t="s">
        <v>27</v>
      </c>
      <c r="S9" s="222" t="s">
        <v>28</v>
      </c>
      <c r="T9" s="224" t="s">
        <v>4</v>
      </c>
    </row>
    <row r="10" spans="2:20" ht="34.5" customHeight="1">
      <c r="B10" s="68" t="s">
        <v>22</v>
      </c>
      <c r="C10" s="136"/>
      <c r="D10" s="137"/>
      <c r="E10" s="138"/>
      <c r="F10" s="116"/>
      <c r="G10" s="116"/>
      <c r="H10" s="125"/>
      <c r="I10" s="141"/>
      <c r="J10" s="137"/>
      <c r="K10" s="138"/>
      <c r="L10" s="116"/>
      <c r="M10" s="116"/>
      <c r="N10" s="125"/>
      <c r="O10" s="144"/>
      <c r="P10" s="145"/>
      <c r="Q10" s="138"/>
      <c r="R10" s="126"/>
      <c r="S10" s="126"/>
      <c r="T10" s="127"/>
    </row>
    <row r="11" spans="2:20" ht="31.5" customHeight="1">
      <c r="B11" s="1272" t="s">
        <v>81</v>
      </c>
      <c r="C11" s="416">
        <v>8</v>
      </c>
      <c r="D11" s="417">
        <v>45</v>
      </c>
      <c r="E11" s="1297">
        <f aca="true" t="shared" si="0" ref="E11:E17">SUM(C11:D11)</f>
        <v>53</v>
      </c>
      <c r="F11" s="416">
        <v>79</v>
      </c>
      <c r="G11" s="417">
        <v>156</v>
      </c>
      <c r="H11" s="1297">
        <f aca="true" t="shared" si="1" ref="H11:H17">SUM(F11:G11)</f>
        <v>235</v>
      </c>
      <c r="I11" s="416">
        <v>48</v>
      </c>
      <c r="J11" s="417">
        <v>137</v>
      </c>
      <c r="K11" s="1297">
        <f aca="true" t="shared" si="2" ref="K11:K17">SUM(I11:J11)</f>
        <v>185</v>
      </c>
      <c r="L11" s="416">
        <v>43</v>
      </c>
      <c r="M11" s="1298">
        <v>208</v>
      </c>
      <c r="N11" s="1297">
        <f aca="true" t="shared" si="3" ref="N11:N17">SUM(L11:M11)</f>
        <v>251</v>
      </c>
      <c r="O11" s="416">
        <v>0</v>
      </c>
      <c r="P11" s="1298">
        <v>4</v>
      </c>
      <c r="Q11" s="2023">
        <f>SUM(O11:P11)</f>
        <v>4</v>
      </c>
      <c r="R11" s="2025">
        <f>SUM(C11+F11+I11+L11+O11)</f>
        <v>178</v>
      </c>
      <c r="S11" s="1299">
        <f>SUM(D11+G11+J11+M11+P11)</f>
        <v>550</v>
      </c>
      <c r="T11" s="1341">
        <f>SUM(R11:S11)</f>
        <v>728</v>
      </c>
    </row>
    <row r="12" spans="2:20" ht="27.75" customHeight="1">
      <c r="B12" s="1272" t="s">
        <v>172</v>
      </c>
      <c r="C12" s="416">
        <v>0</v>
      </c>
      <c r="D12" s="417">
        <v>0</v>
      </c>
      <c r="E12" s="1297">
        <f t="shared" si="0"/>
        <v>0</v>
      </c>
      <c r="F12" s="416">
        <v>0</v>
      </c>
      <c r="G12" s="417">
        <v>5</v>
      </c>
      <c r="H12" s="1297">
        <f t="shared" si="1"/>
        <v>5</v>
      </c>
      <c r="I12" s="416">
        <f>I32+I22</f>
        <v>0</v>
      </c>
      <c r="J12" s="417">
        <v>10</v>
      </c>
      <c r="K12" s="1297">
        <f t="shared" si="2"/>
        <v>10</v>
      </c>
      <c r="L12" s="416">
        <v>0</v>
      </c>
      <c r="M12" s="417">
        <v>9</v>
      </c>
      <c r="N12" s="1297">
        <f t="shared" si="3"/>
        <v>9</v>
      </c>
      <c r="O12" s="416">
        <f>O32+O22</f>
        <v>0</v>
      </c>
      <c r="P12" s="417">
        <v>0</v>
      </c>
      <c r="Q12" s="2023">
        <f aca="true" t="shared" si="4" ref="Q12:Q17">SUM(O12:P12)</f>
        <v>0</v>
      </c>
      <c r="R12" s="2025">
        <f aca="true" t="shared" si="5" ref="R12:S17">SUM(C12+F12+I12+L12+O12)</f>
        <v>0</v>
      </c>
      <c r="S12" s="1299">
        <f t="shared" si="5"/>
        <v>24</v>
      </c>
      <c r="T12" s="1341">
        <f aca="true" t="shared" si="6" ref="T12:T17">SUM(R12:S12)</f>
        <v>24</v>
      </c>
    </row>
    <row r="13" spans="2:20" ht="34.5" customHeight="1">
      <c r="B13" s="1272" t="s">
        <v>222</v>
      </c>
      <c r="C13" s="416">
        <v>0</v>
      </c>
      <c r="D13" s="417">
        <v>8</v>
      </c>
      <c r="E13" s="1297">
        <f t="shared" si="0"/>
        <v>8</v>
      </c>
      <c r="F13" s="416">
        <v>1</v>
      </c>
      <c r="G13" s="1298">
        <v>16</v>
      </c>
      <c r="H13" s="1297">
        <f t="shared" si="1"/>
        <v>17</v>
      </c>
      <c r="I13" s="416">
        <f>I35+I23</f>
        <v>0</v>
      </c>
      <c r="J13" s="417">
        <f>J35+J23</f>
        <v>0</v>
      </c>
      <c r="K13" s="1297">
        <f t="shared" si="2"/>
        <v>0</v>
      </c>
      <c r="L13" s="416">
        <f>L35+L23</f>
        <v>0</v>
      </c>
      <c r="M13" s="417">
        <f>M35+M23</f>
        <v>0</v>
      </c>
      <c r="N13" s="1297">
        <f t="shared" si="3"/>
        <v>0</v>
      </c>
      <c r="O13" s="416">
        <f>O35+O23</f>
        <v>0</v>
      </c>
      <c r="P13" s="417">
        <f>P35+P23</f>
        <v>0</v>
      </c>
      <c r="Q13" s="2023">
        <f t="shared" si="4"/>
        <v>0</v>
      </c>
      <c r="R13" s="2025">
        <f t="shared" si="5"/>
        <v>1</v>
      </c>
      <c r="S13" s="1299">
        <f t="shared" si="5"/>
        <v>24</v>
      </c>
      <c r="T13" s="1341">
        <f t="shared" si="6"/>
        <v>25</v>
      </c>
    </row>
    <row r="14" spans="2:20" ht="34.5" customHeight="1">
      <c r="B14" s="1272" t="s">
        <v>99</v>
      </c>
      <c r="C14" s="416">
        <v>0</v>
      </c>
      <c r="D14" s="417">
        <v>18</v>
      </c>
      <c r="E14" s="1297">
        <f t="shared" si="0"/>
        <v>18</v>
      </c>
      <c r="F14" s="416">
        <v>0</v>
      </c>
      <c r="G14" s="417">
        <v>20</v>
      </c>
      <c r="H14" s="1297">
        <f t="shared" si="1"/>
        <v>20</v>
      </c>
      <c r="I14" s="416">
        <v>0</v>
      </c>
      <c r="J14" s="417">
        <v>14</v>
      </c>
      <c r="K14" s="1297">
        <f t="shared" si="2"/>
        <v>14</v>
      </c>
      <c r="L14" s="416">
        <v>0</v>
      </c>
      <c r="M14" s="417">
        <v>0</v>
      </c>
      <c r="N14" s="1297">
        <f t="shared" si="3"/>
        <v>0</v>
      </c>
      <c r="O14" s="416">
        <v>0</v>
      </c>
      <c r="P14" s="417">
        <v>0</v>
      </c>
      <c r="Q14" s="2023">
        <f t="shared" si="4"/>
        <v>0</v>
      </c>
      <c r="R14" s="2025">
        <f t="shared" si="5"/>
        <v>0</v>
      </c>
      <c r="S14" s="1299">
        <f t="shared" si="5"/>
        <v>52</v>
      </c>
      <c r="T14" s="1341">
        <f t="shared" si="6"/>
        <v>52</v>
      </c>
    </row>
    <row r="15" spans="2:20" ht="34.5" customHeight="1">
      <c r="B15" s="1272" t="s">
        <v>100</v>
      </c>
      <c r="C15" s="416">
        <v>4</v>
      </c>
      <c r="D15" s="417">
        <v>7</v>
      </c>
      <c r="E15" s="1297">
        <f t="shared" si="0"/>
        <v>11</v>
      </c>
      <c r="F15" s="416">
        <v>2</v>
      </c>
      <c r="G15" s="417">
        <v>6</v>
      </c>
      <c r="H15" s="1297">
        <f t="shared" si="1"/>
        <v>8</v>
      </c>
      <c r="I15" s="416">
        <v>3</v>
      </c>
      <c r="J15" s="417">
        <v>23</v>
      </c>
      <c r="K15" s="1297">
        <f t="shared" si="2"/>
        <v>26</v>
      </c>
      <c r="L15" s="416">
        <v>0</v>
      </c>
      <c r="M15" s="417">
        <v>18</v>
      </c>
      <c r="N15" s="1297">
        <f t="shared" si="3"/>
        <v>18</v>
      </c>
      <c r="O15" s="416">
        <v>0</v>
      </c>
      <c r="P15" s="1298">
        <v>1</v>
      </c>
      <c r="Q15" s="2023">
        <f t="shared" si="4"/>
        <v>1</v>
      </c>
      <c r="R15" s="2025">
        <f t="shared" si="5"/>
        <v>9</v>
      </c>
      <c r="S15" s="1299">
        <f t="shared" si="5"/>
        <v>55</v>
      </c>
      <c r="T15" s="1341">
        <f t="shared" si="6"/>
        <v>64</v>
      </c>
    </row>
    <row r="16" spans="2:20" ht="52.5" customHeight="1">
      <c r="B16" s="1272" t="s">
        <v>124</v>
      </c>
      <c r="C16" s="416">
        <v>16</v>
      </c>
      <c r="D16" s="1298">
        <v>16</v>
      </c>
      <c r="E16" s="1297">
        <f t="shared" si="0"/>
        <v>32</v>
      </c>
      <c r="F16" s="416">
        <v>25</v>
      </c>
      <c r="G16" s="417">
        <v>10</v>
      </c>
      <c r="H16" s="1297">
        <f t="shared" si="1"/>
        <v>35</v>
      </c>
      <c r="I16" s="416">
        <f>I35+I23</f>
        <v>0</v>
      </c>
      <c r="J16" s="417">
        <f>J35+J23</f>
        <v>0</v>
      </c>
      <c r="K16" s="1297">
        <f t="shared" si="2"/>
        <v>0</v>
      </c>
      <c r="L16" s="416">
        <f>L35+L23</f>
        <v>0</v>
      </c>
      <c r="M16" s="417">
        <f>M35+M23</f>
        <v>0</v>
      </c>
      <c r="N16" s="1297">
        <f t="shared" si="3"/>
        <v>0</v>
      </c>
      <c r="O16" s="416">
        <f>O35+O23</f>
        <v>0</v>
      </c>
      <c r="P16" s="417">
        <f>P35+P23</f>
        <v>0</v>
      </c>
      <c r="Q16" s="2023">
        <f t="shared" si="4"/>
        <v>0</v>
      </c>
      <c r="R16" s="2025">
        <f t="shared" si="5"/>
        <v>41</v>
      </c>
      <c r="S16" s="1299">
        <f t="shared" si="5"/>
        <v>26</v>
      </c>
      <c r="T16" s="1341">
        <f t="shared" si="6"/>
        <v>67</v>
      </c>
    </row>
    <row r="17" spans="2:20" ht="52.5" customHeight="1" thickBot="1">
      <c r="B17" s="1272" t="s">
        <v>82</v>
      </c>
      <c r="C17" s="416">
        <v>24</v>
      </c>
      <c r="D17" s="1300">
        <v>3</v>
      </c>
      <c r="E17" s="1297">
        <f t="shared" si="0"/>
        <v>27</v>
      </c>
      <c r="F17" s="416">
        <v>30</v>
      </c>
      <c r="G17" s="1300">
        <v>79</v>
      </c>
      <c r="H17" s="1297">
        <f t="shared" si="1"/>
        <v>109</v>
      </c>
      <c r="I17" s="416">
        <v>10</v>
      </c>
      <c r="J17" s="1300">
        <v>76</v>
      </c>
      <c r="K17" s="1297">
        <f t="shared" si="2"/>
        <v>86</v>
      </c>
      <c r="L17" s="416">
        <v>5</v>
      </c>
      <c r="M17" s="1300">
        <v>74</v>
      </c>
      <c r="N17" s="1297">
        <f t="shared" si="3"/>
        <v>79</v>
      </c>
      <c r="O17" s="416">
        <v>0</v>
      </c>
      <c r="P17" s="2022">
        <v>1</v>
      </c>
      <c r="Q17" s="2023">
        <f t="shared" si="4"/>
        <v>1</v>
      </c>
      <c r="R17" s="2025">
        <f t="shared" si="5"/>
        <v>69</v>
      </c>
      <c r="S17" s="1299">
        <f t="shared" si="5"/>
        <v>233</v>
      </c>
      <c r="T17" s="1341">
        <f t="shared" si="6"/>
        <v>302</v>
      </c>
    </row>
    <row r="18" spans="2:20" ht="34.5" customHeight="1" thickBot="1">
      <c r="B18" s="1301" t="s">
        <v>16</v>
      </c>
      <c r="C18" s="1302">
        <f>SUM(C11:C17)</f>
        <v>52</v>
      </c>
      <c r="D18" s="1303">
        <f>SUM(D11:D17)</f>
        <v>97</v>
      </c>
      <c r="E18" s="1304">
        <f>SUM(E11:E17)</f>
        <v>149</v>
      </c>
      <c r="F18" s="1305">
        <f aca="true" t="shared" si="7" ref="F18:T18">SUM(F11:F17)</f>
        <v>137</v>
      </c>
      <c r="G18" s="1303">
        <f t="shared" si="7"/>
        <v>292</v>
      </c>
      <c r="H18" s="1306">
        <f t="shared" si="7"/>
        <v>429</v>
      </c>
      <c r="I18" s="1302">
        <f t="shared" si="7"/>
        <v>61</v>
      </c>
      <c r="J18" s="1303">
        <f t="shared" si="7"/>
        <v>260</v>
      </c>
      <c r="K18" s="1304">
        <f t="shared" si="7"/>
        <v>321</v>
      </c>
      <c r="L18" s="1305">
        <f t="shared" si="7"/>
        <v>48</v>
      </c>
      <c r="M18" s="1303">
        <f t="shared" si="7"/>
        <v>309</v>
      </c>
      <c r="N18" s="1306">
        <f t="shared" si="7"/>
        <v>357</v>
      </c>
      <c r="O18" s="1302">
        <f>SUM(O11:O17)</f>
        <v>0</v>
      </c>
      <c r="P18" s="1303">
        <f>SUM(P11:P17)</f>
        <v>6</v>
      </c>
      <c r="Q18" s="1306">
        <f>SUM(Q11:Q17)</f>
        <v>6</v>
      </c>
      <c r="R18" s="1302">
        <f t="shared" si="7"/>
        <v>298</v>
      </c>
      <c r="S18" s="1303">
        <f t="shared" si="7"/>
        <v>964</v>
      </c>
      <c r="T18" s="1304">
        <f t="shared" si="7"/>
        <v>1262</v>
      </c>
    </row>
    <row r="19" spans="2:20" ht="30.75" customHeight="1" thickBot="1">
      <c r="B19" s="1275" t="s">
        <v>23</v>
      </c>
      <c r="C19" s="1307"/>
      <c r="D19" s="1308"/>
      <c r="E19" s="1309"/>
      <c r="F19" s="1310"/>
      <c r="G19" s="1308"/>
      <c r="H19" s="1309"/>
      <c r="I19" s="1310"/>
      <c r="J19" s="1308"/>
      <c r="K19" s="1309"/>
      <c r="L19" s="1310"/>
      <c r="M19" s="1308"/>
      <c r="N19" s="1309"/>
      <c r="O19" s="1307"/>
      <c r="P19" s="1308"/>
      <c r="Q19" s="1309"/>
      <c r="R19" s="1307"/>
      <c r="S19" s="1310"/>
      <c r="T19" s="1342"/>
    </row>
    <row r="20" spans="2:20" ht="30.75" customHeight="1" thickBot="1">
      <c r="B20" s="1311" t="s">
        <v>11</v>
      </c>
      <c r="C20" s="1312"/>
      <c r="D20" s="1313"/>
      <c r="E20" s="1306"/>
      <c r="F20" s="1312"/>
      <c r="G20" s="1313"/>
      <c r="H20" s="1304"/>
      <c r="I20" s="1314"/>
      <c r="J20" s="1313" t="s">
        <v>7</v>
      </c>
      <c r="K20" s="1306"/>
      <c r="L20" s="1312"/>
      <c r="M20" s="1313"/>
      <c r="N20" s="1306"/>
      <c r="O20" s="1302"/>
      <c r="P20" s="1303"/>
      <c r="Q20" s="1306"/>
      <c r="R20" s="647"/>
      <c r="S20" s="647"/>
      <c r="T20" s="1343"/>
    </row>
    <row r="21" spans="2:20" ht="30" customHeight="1">
      <c r="B21" s="1272" t="s">
        <v>81</v>
      </c>
      <c r="C21" s="416">
        <v>8</v>
      </c>
      <c r="D21" s="417">
        <v>45</v>
      </c>
      <c r="E21" s="1297">
        <f aca="true" t="shared" si="8" ref="E21:E27">SUM(C21:D21)</f>
        <v>53</v>
      </c>
      <c r="F21" s="416">
        <v>78</v>
      </c>
      <c r="G21" s="417">
        <v>154</v>
      </c>
      <c r="H21" s="1297">
        <f aca="true" t="shared" si="9" ref="H21:H27">SUM(F21:G21)</f>
        <v>232</v>
      </c>
      <c r="I21" s="416">
        <v>48</v>
      </c>
      <c r="J21" s="417">
        <v>134</v>
      </c>
      <c r="K21" s="1297">
        <f aca="true" t="shared" si="10" ref="K21:K27">SUM(I21:J21)</f>
        <v>182</v>
      </c>
      <c r="L21" s="416">
        <v>43</v>
      </c>
      <c r="M21" s="1298">
        <v>203</v>
      </c>
      <c r="N21" s="1297">
        <f>SUM(L21:M21)</f>
        <v>246</v>
      </c>
      <c r="O21" s="416">
        <v>0</v>
      </c>
      <c r="P21" s="417">
        <v>4</v>
      </c>
      <c r="Q21" s="2023">
        <f aca="true" t="shared" si="11" ref="Q21:Q27">SUM(O21:P21)</f>
        <v>4</v>
      </c>
      <c r="R21" s="2025">
        <f>SUM(C21+F21+I21+L21+O21)</f>
        <v>177</v>
      </c>
      <c r="S21" s="1299">
        <f>SUM(D21+G21+J21+M21+P21)</f>
        <v>540</v>
      </c>
      <c r="T21" s="1341">
        <f>SUM(R21:S21)</f>
        <v>717</v>
      </c>
    </row>
    <row r="22" spans="2:20" ht="25.5" customHeight="1">
      <c r="B22" s="1272" t="s">
        <v>172</v>
      </c>
      <c r="C22" s="416">
        <v>0</v>
      </c>
      <c r="D22" s="417">
        <v>0</v>
      </c>
      <c r="E22" s="1297">
        <f t="shared" si="8"/>
        <v>0</v>
      </c>
      <c r="F22" s="416">
        <v>0</v>
      </c>
      <c r="G22" s="417">
        <v>5</v>
      </c>
      <c r="H22" s="1297">
        <f t="shared" si="9"/>
        <v>5</v>
      </c>
      <c r="I22" s="416">
        <f>I41+I31</f>
        <v>0</v>
      </c>
      <c r="J22" s="417">
        <v>10</v>
      </c>
      <c r="K22" s="1297">
        <f t="shared" si="10"/>
        <v>10</v>
      </c>
      <c r="L22" s="416">
        <v>0</v>
      </c>
      <c r="M22" s="417">
        <v>9</v>
      </c>
      <c r="N22" s="1297">
        <f>SUM(L22:M22)</f>
        <v>9</v>
      </c>
      <c r="O22" s="416">
        <f>O41+O31</f>
        <v>0</v>
      </c>
      <c r="P22" s="417">
        <v>0</v>
      </c>
      <c r="Q22" s="2023">
        <f t="shared" si="11"/>
        <v>0</v>
      </c>
      <c r="R22" s="2025">
        <f aca="true" t="shared" si="12" ref="R22:S27">SUM(C22+F22+I22+L22+O22)</f>
        <v>0</v>
      </c>
      <c r="S22" s="1299">
        <f t="shared" si="12"/>
        <v>24</v>
      </c>
      <c r="T22" s="1341">
        <f aca="true" t="shared" si="13" ref="T22:T27">SUM(R22:S22)</f>
        <v>24</v>
      </c>
    </row>
    <row r="23" spans="2:20" ht="31.5" customHeight="1">
      <c r="B23" s="1272" t="s">
        <v>222</v>
      </c>
      <c r="C23" s="416">
        <v>0</v>
      </c>
      <c r="D23" s="417">
        <v>8</v>
      </c>
      <c r="E23" s="1297">
        <f t="shared" si="8"/>
        <v>8</v>
      </c>
      <c r="F23" s="416">
        <v>1</v>
      </c>
      <c r="G23" s="417">
        <v>15</v>
      </c>
      <c r="H23" s="1297">
        <f t="shared" si="9"/>
        <v>16</v>
      </c>
      <c r="I23" s="416">
        <f>I44+I32</f>
        <v>0</v>
      </c>
      <c r="J23" s="417">
        <f>J44+J32</f>
        <v>0</v>
      </c>
      <c r="K23" s="1297">
        <f t="shared" si="10"/>
        <v>0</v>
      </c>
      <c r="L23" s="416">
        <f>L44+L32</f>
        <v>0</v>
      </c>
      <c r="M23" s="417">
        <f>M44+M32</f>
        <v>0</v>
      </c>
      <c r="N23" s="1297">
        <f>SUM(L23:M23)</f>
        <v>0</v>
      </c>
      <c r="O23" s="416">
        <f>O44+O32</f>
        <v>0</v>
      </c>
      <c r="P23" s="417">
        <f>P44+P32</f>
        <v>0</v>
      </c>
      <c r="Q23" s="2023">
        <f t="shared" si="11"/>
        <v>0</v>
      </c>
      <c r="R23" s="2025">
        <f t="shared" si="12"/>
        <v>1</v>
      </c>
      <c r="S23" s="1299">
        <f t="shared" si="12"/>
        <v>23</v>
      </c>
      <c r="T23" s="1341">
        <f t="shared" si="13"/>
        <v>24</v>
      </c>
    </row>
    <row r="24" spans="2:20" ht="31.5" customHeight="1">
      <c r="B24" s="1272" t="s">
        <v>99</v>
      </c>
      <c r="C24" s="416">
        <v>0</v>
      </c>
      <c r="D24" s="417">
        <v>18</v>
      </c>
      <c r="E24" s="1297">
        <f t="shared" si="8"/>
        <v>18</v>
      </c>
      <c r="F24" s="416">
        <v>0</v>
      </c>
      <c r="G24" s="417">
        <v>20</v>
      </c>
      <c r="H24" s="1297">
        <f t="shared" si="9"/>
        <v>20</v>
      </c>
      <c r="I24" s="416">
        <v>0</v>
      </c>
      <c r="J24" s="417">
        <v>14</v>
      </c>
      <c r="K24" s="1297">
        <f t="shared" si="10"/>
        <v>14</v>
      </c>
      <c r="L24" s="416">
        <v>0</v>
      </c>
      <c r="M24" s="417">
        <v>0</v>
      </c>
      <c r="N24" s="1297">
        <f>SUM(L24:M24)</f>
        <v>0</v>
      </c>
      <c r="O24" s="416">
        <v>0</v>
      </c>
      <c r="P24" s="417">
        <v>0</v>
      </c>
      <c r="Q24" s="2023">
        <f t="shared" si="11"/>
        <v>0</v>
      </c>
      <c r="R24" s="2025">
        <f t="shared" si="12"/>
        <v>0</v>
      </c>
      <c r="S24" s="1299">
        <f t="shared" si="12"/>
        <v>52</v>
      </c>
      <c r="T24" s="1341">
        <f t="shared" si="13"/>
        <v>52</v>
      </c>
    </row>
    <row r="25" spans="2:20" ht="31.5" customHeight="1">
      <c r="B25" s="1272" t="s">
        <v>100</v>
      </c>
      <c r="C25" s="416">
        <v>4</v>
      </c>
      <c r="D25" s="417">
        <v>7</v>
      </c>
      <c r="E25" s="1297">
        <f t="shared" si="8"/>
        <v>11</v>
      </c>
      <c r="F25" s="416">
        <v>2</v>
      </c>
      <c r="G25" s="417">
        <v>6</v>
      </c>
      <c r="H25" s="1297">
        <f t="shared" si="9"/>
        <v>8</v>
      </c>
      <c r="I25" s="416">
        <v>3</v>
      </c>
      <c r="J25" s="417">
        <v>23</v>
      </c>
      <c r="K25" s="1297">
        <f t="shared" si="10"/>
        <v>26</v>
      </c>
      <c r="L25" s="416">
        <v>0</v>
      </c>
      <c r="M25" s="417">
        <v>17</v>
      </c>
      <c r="N25" s="1297">
        <f>SUM(L25:M25)</f>
        <v>17</v>
      </c>
      <c r="O25" s="416">
        <v>0</v>
      </c>
      <c r="P25" s="417">
        <v>1</v>
      </c>
      <c r="Q25" s="2023">
        <f t="shared" si="11"/>
        <v>1</v>
      </c>
      <c r="R25" s="2025">
        <f t="shared" si="12"/>
        <v>9</v>
      </c>
      <c r="S25" s="1299">
        <f t="shared" si="12"/>
        <v>54</v>
      </c>
      <c r="T25" s="1341">
        <f t="shared" si="13"/>
        <v>63</v>
      </c>
    </row>
    <row r="26" spans="2:20" ht="54" customHeight="1">
      <c r="B26" s="1272" t="s">
        <v>124</v>
      </c>
      <c r="C26" s="416">
        <v>16</v>
      </c>
      <c r="D26" s="417">
        <v>16</v>
      </c>
      <c r="E26" s="1297">
        <f t="shared" si="8"/>
        <v>32</v>
      </c>
      <c r="F26" s="416">
        <v>25</v>
      </c>
      <c r="G26" s="417">
        <v>10</v>
      </c>
      <c r="H26" s="1297">
        <f t="shared" si="9"/>
        <v>35</v>
      </c>
      <c r="I26" s="416">
        <f>I44+I32</f>
        <v>0</v>
      </c>
      <c r="J26" s="417">
        <f>J44+J32</f>
        <v>0</v>
      </c>
      <c r="K26" s="1297">
        <f t="shared" si="10"/>
        <v>0</v>
      </c>
      <c r="L26" s="416">
        <f>L44+L32</f>
        <v>0</v>
      </c>
      <c r="M26" s="417">
        <f>M44+M32</f>
        <v>0</v>
      </c>
      <c r="N26" s="1297">
        <f>N44+N32</f>
        <v>0</v>
      </c>
      <c r="O26" s="416">
        <f>O44+O32</f>
        <v>0</v>
      </c>
      <c r="P26" s="417">
        <f>P44+P32</f>
        <v>0</v>
      </c>
      <c r="Q26" s="2023">
        <f t="shared" si="11"/>
        <v>0</v>
      </c>
      <c r="R26" s="2025">
        <f t="shared" si="12"/>
        <v>41</v>
      </c>
      <c r="S26" s="1299">
        <f t="shared" si="12"/>
        <v>26</v>
      </c>
      <c r="T26" s="1341">
        <f t="shared" si="13"/>
        <v>67</v>
      </c>
    </row>
    <row r="27" spans="2:20" ht="45" customHeight="1" thickBot="1">
      <c r="B27" s="1272" t="s">
        <v>82</v>
      </c>
      <c r="C27" s="416">
        <v>24</v>
      </c>
      <c r="D27" s="1300">
        <v>3</v>
      </c>
      <c r="E27" s="1297">
        <f t="shared" si="8"/>
        <v>27</v>
      </c>
      <c r="F27" s="416">
        <v>30</v>
      </c>
      <c r="G27" s="1300">
        <v>77</v>
      </c>
      <c r="H27" s="1297">
        <f t="shared" si="9"/>
        <v>107</v>
      </c>
      <c r="I27" s="416">
        <v>10</v>
      </c>
      <c r="J27" s="1300">
        <v>75</v>
      </c>
      <c r="K27" s="1297">
        <f t="shared" si="10"/>
        <v>85</v>
      </c>
      <c r="L27" s="416">
        <v>5</v>
      </c>
      <c r="M27" s="1300">
        <v>74</v>
      </c>
      <c r="N27" s="1297">
        <f>SUM(L27:M27)</f>
        <v>79</v>
      </c>
      <c r="O27" s="416">
        <v>0</v>
      </c>
      <c r="P27" s="2022">
        <v>1</v>
      </c>
      <c r="Q27" s="2023">
        <f t="shared" si="11"/>
        <v>1</v>
      </c>
      <c r="R27" s="2025">
        <f t="shared" si="12"/>
        <v>69</v>
      </c>
      <c r="S27" s="1299">
        <f t="shared" si="12"/>
        <v>230</v>
      </c>
      <c r="T27" s="1341">
        <f t="shared" si="13"/>
        <v>299</v>
      </c>
    </row>
    <row r="28" spans="2:20" ht="36" customHeight="1" thickBot="1">
      <c r="B28" s="1315" t="s">
        <v>8</v>
      </c>
      <c r="C28" s="1302">
        <f>SUM(C21:C27)</f>
        <v>52</v>
      </c>
      <c r="D28" s="1303">
        <f>SUM(D21:D27)</f>
        <v>97</v>
      </c>
      <c r="E28" s="1304">
        <f>SUM(E21:E27)</f>
        <v>149</v>
      </c>
      <c r="F28" s="1305">
        <f aca="true" t="shared" si="14" ref="F28:T28">SUM(F21:F27)</f>
        <v>136</v>
      </c>
      <c r="G28" s="1303">
        <f t="shared" si="14"/>
        <v>287</v>
      </c>
      <c r="H28" s="1306">
        <f t="shared" si="14"/>
        <v>423</v>
      </c>
      <c r="I28" s="1302">
        <f t="shared" si="14"/>
        <v>61</v>
      </c>
      <c r="J28" s="1303">
        <f t="shared" si="14"/>
        <v>256</v>
      </c>
      <c r="K28" s="1304">
        <f t="shared" si="14"/>
        <v>317</v>
      </c>
      <c r="L28" s="1305">
        <f t="shared" si="14"/>
        <v>48</v>
      </c>
      <c r="M28" s="1303">
        <f t="shared" si="14"/>
        <v>303</v>
      </c>
      <c r="N28" s="1306">
        <f t="shared" si="14"/>
        <v>351</v>
      </c>
      <c r="O28" s="1302">
        <f t="shared" si="14"/>
        <v>0</v>
      </c>
      <c r="P28" s="1303">
        <f t="shared" si="14"/>
        <v>6</v>
      </c>
      <c r="Q28" s="1306">
        <f t="shared" si="14"/>
        <v>6</v>
      </c>
      <c r="R28" s="1302">
        <f t="shared" si="14"/>
        <v>297</v>
      </c>
      <c r="S28" s="1303">
        <f t="shared" si="14"/>
        <v>949</v>
      </c>
      <c r="T28" s="1304">
        <f t="shared" si="14"/>
        <v>1246</v>
      </c>
    </row>
    <row r="29" spans="2:20" ht="30.75" customHeight="1">
      <c r="B29" s="1284" t="s">
        <v>26</v>
      </c>
      <c r="C29" s="1316"/>
      <c r="D29" s="1317"/>
      <c r="E29" s="1318"/>
      <c r="F29" s="1316"/>
      <c r="G29" s="1317"/>
      <c r="H29" s="1319"/>
      <c r="I29" s="1317"/>
      <c r="J29" s="1317"/>
      <c r="K29" s="1318"/>
      <c r="L29" s="1316"/>
      <c r="M29" s="1317"/>
      <c r="N29" s="1319"/>
      <c r="O29" s="1317"/>
      <c r="P29" s="1317"/>
      <c r="Q29" s="1318"/>
      <c r="R29" s="1316"/>
      <c r="S29" s="1317"/>
      <c r="T29" s="1344"/>
    </row>
    <row r="30" spans="2:20" ht="24.75" customHeight="1">
      <c r="B30" s="1272" t="s">
        <v>81</v>
      </c>
      <c r="C30" s="1320">
        <v>0</v>
      </c>
      <c r="D30" s="1321">
        <v>0</v>
      </c>
      <c r="E30" s="1322">
        <f aca="true" t="shared" si="15" ref="E30:E36">SUM(C30:D30)</f>
        <v>0</v>
      </c>
      <c r="F30" s="1320">
        <v>1</v>
      </c>
      <c r="G30" s="1321">
        <v>2</v>
      </c>
      <c r="H30" s="1323">
        <f aca="true" t="shared" si="16" ref="H30:H36">SUM(F30:G30)</f>
        <v>3</v>
      </c>
      <c r="I30" s="1324">
        <v>0</v>
      </c>
      <c r="J30" s="1321">
        <v>3</v>
      </c>
      <c r="K30" s="1322">
        <f aca="true" t="shared" si="17" ref="K30:K36">SUM(I30:J30)</f>
        <v>3</v>
      </c>
      <c r="L30" s="1325">
        <v>0</v>
      </c>
      <c r="M30" s="1326">
        <v>5</v>
      </c>
      <c r="N30" s="418">
        <f aca="true" t="shared" si="18" ref="N30:N36">SUM(L30:M30)</f>
        <v>5</v>
      </c>
      <c r="O30" s="1324">
        <v>0</v>
      </c>
      <c r="P30" s="1321">
        <v>0</v>
      </c>
      <c r="Q30" s="1322">
        <f aca="true" t="shared" si="19" ref="Q30:Q36">SUM(O30:P30)</f>
        <v>0</v>
      </c>
      <c r="R30" s="1327">
        <f>C30+F30+I30+L30+O30</f>
        <v>1</v>
      </c>
      <c r="S30" s="1328">
        <f>D30+G30+J30+M30+P30</f>
        <v>10</v>
      </c>
      <c r="T30" s="1345">
        <f aca="true" t="shared" si="20" ref="T30:T36">SUM(R30:S30)</f>
        <v>11</v>
      </c>
    </row>
    <row r="31" spans="2:20" ht="24.75" customHeight="1">
      <c r="B31" s="1272" t="s">
        <v>172</v>
      </c>
      <c r="C31" s="1329">
        <v>0</v>
      </c>
      <c r="D31" s="1330">
        <v>0</v>
      </c>
      <c r="E31" s="1331">
        <f t="shared" si="15"/>
        <v>0</v>
      </c>
      <c r="F31" s="1329">
        <v>0</v>
      </c>
      <c r="G31" s="1330">
        <v>0</v>
      </c>
      <c r="H31" s="418">
        <f t="shared" si="16"/>
        <v>0</v>
      </c>
      <c r="I31" s="1332">
        <v>0</v>
      </c>
      <c r="J31" s="1330">
        <v>0</v>
      </c>
      <c r="K31" s="1331">
        <f t="shared" si="17"/>
        <v>0</v>
      </c>
      <c r="L31" s="1329">
        <v>0</v>
      </c>
      <c r="M31" s="1330">
        <v>0</v>
      </c>
      <c r="N31" s="1323">
        <f t="shared" si="18"/>
        <v>0</v>
      </c>
      <c r="O31" s="1332">
        <v>0</v>
      </c>
      <c r="P31" s="1330">
        <v>0</v>
      </c>
      <c r="Q31" s="1331">
        <f t="shared" si="19"/>
        <v>0</v>
      </c>
      <c r="R31" s="1333">
        <f>C31+F31+I31+L31+O31</f>
        <v>0</v>
      </c>
      <c r="S31" s="1334">
        <f>D31+G31+J31+M31+P31</f>
        <v>0</v>
      </c>
      <c r="T31" s="1346">
        <f t="shared" si="20"/>
        <v>0</v>
      </c>
    </row>
    <row r="32" spans="2:20" ht="27.75" customHeight="1">
      <c r="B32" s="1272" t="s">
        <v>222</v>
      </c>
      <c r="C32" s="1325">
        <v>0</v>
      </c>
      <c r="D32" s="1326">
        <v>0</v>
      </c>
      <c r="E32" s="420">
        <f t="shared" si="15"/>
        <v>0</v>
      </c>
      <c r="F32" s="1325">
        <v>0</v>
      </c>
      <c r="G32" s="1326">
        <v>1</v>
      </c>
      <c r="H32" s="418">
        <f t="shared" si="16"/>
        <v>1</v>
      </c>
      <c r="I32" s="1335">
        <v>0</v>
      </c>
      <c r="J32" s="1326">
        <v>0</v>
      </c>
      <c r="K32" s="420">
        <f t="shared" si="17"/>
        <v>0</v>
      </c>
      <c r="L32" s="1325">
        <v>0</v>
      </c>
      <c r="M32" s="1326">
        <v>0</v>
      </c>
      <c r="N32" s="418">
        <f t="shared" si="18"/>
        <v>0</v>
      </c>
      <c r="O32" s="1335">
        <v>0</v>
      </c>
      <c r="P32" s="1326">
        <v>0</v>
      </c>
      <c r="Q32" s="420">
        <f t="shared" si="19"/>
        <v>0</v>
      </c>
      <c r="R32" s="1336">
        <f aca="true" t="shared" si="21" ref="R32:S36">C32+F32+I32+L32+O32</f>
        <v>0</v>
      </c>
      <c r="S32" s="1337">
        <f t="shared" si="21"/>
        <v>1</v>
      </c>
      <c r="T32" s="1347">
        <f t="shared" si="20"/>
        <v>1</v>
      </c>
    </row>
    <row r="33" spans="2:20" ht="27.75" customHeight="1">
      <c r="B33" s="1272" t="s">
        <v>99</v>
      </c>
      <c r="C33" s="1325">
        <v>0</v>
      </c>
      <c r="D33" s="1326">
        <v>0</v>
      </c>
      <c r="E33" s="420">
        <f t="shared" si="15"/>
        <v>0</v>
      </c>
      <c r="F33" s="1325">
        <v>0</v>
      </c>
      <c r="G33" s="1326">
        <v>0</v>
      </c>
      <c r="H33" s="418">
        <f t="shared" si="16"/>
        <v>0</v>
      </c>
      <c r="I33" s="1335">
        <v>0</v>
      </c>
      <c r="J33" s="1326">
        <v>0</v>
      </c>
      <c r="K33" s="420">
        <f t="shared" si="17"/>
        <v>0</v>
      </c>
      <c r="L33" s="1325">
        <v>0</v>
      </c>
      <c r="M33" s="1326">
        <v>0</v>
      </c>
      <c r="N33" s="418">
        <f t="shared" si="18"/>
        <v>0</v>
      </c>
      <c r="O33" s="1335">
        <v>0</v>
      </c>
      <c r="P33" s="1326">
        <v>0</v>
      </c>
      <c r="Q33" s="420">
        <f t="shared" si="19"/>
        <v>0</v>
      </c>
      <c r="R33" s="1336">
        <f t="shared" si="21"/>
        <v>0</v>
      </c>
      <c r="S33" s="1337">
        <f t="shared" si="21"/>
        <v>0</v>
      </c>
      <c r="T33" s="1347">
        <f t="shared" si="20"/>
        <v>0</v>
      </c>
    </row>
    <row r="34" spans="2:20" ht="27.75" customHeight="1">
      <c r="B34" s="1272" t="s">
        <v>100</v>
      </c>
      <c r="C34" s="1325">
        <v>0</v>
      </c>
      <c r="D34" s="1326">
        <v>0</v>
      </c>
      <c r="E34" s="420">
        <f t="shared" si="15"/>
        <v>0</v>
      </c>
      <c r="F34" s="1325">
        <v>0</v>
      </c>
      <c r="G34" s="1326">
        <v>0</v>
      </c>
      <c r="H34" s="418">
        <f t="shared" si="16"/>
        <v>0</v>
      </c>
      <c r="I34" s="1335">
        <v>0</v>
      </c>
      <c r="J34" s="1326">
        <v>0</v>
      </c>
      <c r="K34" s="420">
        <f t="shared" si="17"/>
        <v>0</v>
      </c>
      <c r="L34" s="1325">
        <v>0</v>
      </c>
      <c r="M34" s="1326">
        <v>1</v>
      </c>
      <c r="N34" s="418">
        <f t="shared" si="18"/>
        <v>1</v>
      </c>
      <c r="O34" s="1335">
        <v>0</v>
      </c>
      <c r="P34" s="1326">
        <v>0</v>
      </c>
      <c r="Q34" s="420">
        <f t="shared" si="19"/>
        <v>0</v>
      </c>
      <c r="R34" s="1336">
        <f t="shared" si="21"/>
        <v>0</v>
      </c>
      <c r="S34" s="1337">
        <f t="shared" si="21"/>
        <v>1</v>
      </c>
      <c r="T34" s="1347">
        <f t="shared" si="20"/>
        <v>1</v>
      </c>
    </row>
    <row r="35" spans="2:20" ht="54.75" customHeight="1">
      <c r="B35" s="1272" t="s">
        <v>124</v>
      </c>
      <c r="C35" s="1325">
        <v>0</v>
      </c>
      <c r="D35" s="1326">
        <v>0</v>
      </c>
      <c r="E35" s="420">
        <f t="shared" si="15"/>
        <v>0</v>
      </c>
      <c r="F35" s="1325">
        <v>0</v>
      </c>
      <c r="G35" s="1326">
        <v>0</v>
      </c>
      <c r="H35" s="418">
        <f t="shared" si="16"/>
        <v>0</v>
      </c>
      <c r="I35" s="1335">
        <v>0</v>
      </c>
      <c r="J35" s="1326">
        <v>0</v>
      </c>
      <c r="K35" s="420">
        <f t="shared" si="17"/>
        <v>0</v>
      </c>
      <c r="L35" s="1325">
        <v>0</v>
      </c>
      <c r="M35" s="1326">
        <v>0</v>
      </c>
      <c r="N35" s="418">
        <f t="shared" si="18"/>
        <v>0</v>
      </c>
      <c r="O35" s="1335">
        <v>0</v>
      </c>
      <c r="P35" s="1326">
        <v>0</v>
      </c>
      <c r="Q35" s="420">
        <f t="shared" si="19"/>
        <v>0</v>
      </c>
      <c r="R35" s="1336">
        <f t="shared" si="21"/>
        <v>0</v>
      </c>
      <c r="S35" s="1337">
        <f t="shared" si="21"/>
        <v>0</v>
      </c>
      <c r="T35" s="1347">
        <f t="shared" si="20"/>
        <v>0</v>
      </c>
    </row>
    <row r="36" spans="2:20" ht="54.75" customHeight="1" thickBot="1">
      <c r="B36" s="1272" t="s">
        <v>82</v>
      </c>
      <c r="C36" s="1325">
        <v>0</v>
      </c>
      <c r="D36" s="1326">
        <v>0</v>
      </c>
      <c r="E36" s="420">
        <f t="shared" si="15"/>
        <v>0</v>
      </c>
      <c r="F36" s="1325">
        <v>0</v>
      </c>
      <c r="G36" s="1326">
        <v>2</v>
      </c>
      <c r="H36" s="418">
        <f t="shared" si="16"/>
        <v>2</v>
      </c>
      <c r="I36" s="1335">
        <v>0</v>
      </c>
      <c r="J36" s="1326">
        <v>1</v>
      </c>
      <c r="K36" s="420">
        <f t="shared" si="17"/>
        <v>1</v>
      </c>
      <c r="L36" s="1325">
        <v>0</v>
      </c>
      <c r="M36" s="1326">
        <v>0</v>
      </c>
      <c r="N36" s="418">
        <f t="shared" si="18"/>
        <v>0</v>
      </c>
      <c r="O36" s="1335">
        <v>0</v>
      </c>
      <c r="P36" s="1326">
        <v>0</v>
      </c>
      <c r="Q36" s="420">
        <f t="shared" si="19"/>
        <v>0</v>
      </c>
      <c r="R36" s="1336">
        <f t="shared" si="21"/>
        <v>0</v>
      </c>
      <c r="S36" s="1337">
        <f t="shared" si="21"/>
        <v>3</v>
      </c>
      <c r="T36" s="1347">
        <f t="shared" si="20"/>
        <v>3</v>
      </c>
    </row>
    <row r="37" spans="2:20" ht="27" customHeight="1" thickBot="1">
      <c r="B37" s="1287" t="s">
        <v>13</v>
      </c>
      <c r="C37" s="1304">
        <f aca="true" t="shared" si="22" ref="C37:T37">SUM(C30:C36)</f>
        <v>0</v>
      </c>
      <c r="D37" s="1302">
        <f t="shared" si="22"/>
        <v>0</v>
      </c>
      <c r="E37" s="1338">
        <f t="shared" si="22"/>
        <v>0</v>
      </c>
      <c r="F37" s="1302">
        <f t="shared" si="22"/>
        <v>1</v>
      </c>
      <c r="G37" s="1302">
        <f t="shared" si="22"/>
        <v>5</v>
      </c>
      <c r="H37" s="1339">
        <f t="shared" si="22"/>
        <v>6</v>
      </c>
      <c r="I37" s="1305">
        <f t="shared" si="22"/>
        <v>0</v>
      </c>
      <c r="J37" s="1302">
        <f t="shared" si="22"/>
        <v>4</v>
      </c>
      <c r="K37" s="1302">
        <f t="shared" si="22"/>
        <v>4</v>
      </c>
      <c r="L37" s="1302">
        <f t="shared" si="22"/>
        <v>0</v>
      </c>
      <c r="M37" s="1302">
        <f t="shared" si="22"/>
        <v>6</v>
      </c>
      <c r="N37" s="1302">
        <f t="shared" si="22"/>
        <v>6</v>
      </c>
      <c r="O37" s="1302">
        <f t="shared" si="22"/>
        <v>0</v>
      </c>
      <c r="P37" s="1302">
        <f t="shared" si="22"/>
        <v>0</v>
      </c>
      <c r="Q37" s="1338">
        <f t="shared" si="22"/>
        <v>0</v>
      </c>
      <c r="R37" s="1302">
        <f t="shared" si="22"/>
        <v>1</v>
      </c>
      <c r="S37" s="1302">
        <f t="shared" si="22"/>
        <v>15</v>
      </c>
      <c r="T37" s="1339">
        <f t="shared" si="22"/>
        <v>16</v>
      </c>
    </row>
    <row r="38" spans="2:21" ht="30.75" customHeight="1" thickBot="1">
      <c r="B38" s="1340" t="s">
        <v>10</v>
      </c>
      <c r="C38" s="1385">
        <f>C28</f>
        <v>52</v>
      </c>
      <c r="D38" s="1385">
        <f aca="true" t="shared" si="23" ref="D38:T38">D28</f>
        <v>97</v>
      </c>
      <c r="E38" s="1385">
        <f t="shared" si="23"/>
        <v>149</v>
      </c>
      <c r="F38" s="1385">
        <f t="shared" si="23"/>
        <v>136</v>
      </c>
      <c r="G38" s="1385">
        <f t="shared" si="23"/>
        <v>287</v>
      </c>
      <c r="H38" s="1385">
        <f t="shared" si="23"/>
        <v>423</v>
      </c>
      <c r="I38" s="1385">
        <f t="shared" si="23"/>
        <v>61</v>
      </c>
      <c r="J38" s="1385">
        <f t="shared" si="23"/>
        <v>256</v>
      </c>
      <c r="K38" s="1385">
        <f t="shared" si="23"/>
        <v>317</v>
      </c>
      <c r="L38" s="1385">
        <f t="shared" si="23"/>
        <v>48</v>
      </c>
      <c r="M38" s="1385">
        <f t="shared" si="23"/>
        <v>303</v>
      </c>
      <c r="N38" s="1385">
        <f t="shared" si="23"/>
        <v>351</v>
      </c>
      <c r="O38" s="1385">
        <f t="shared" si="23"/>
        <v>0</v>
      </c>
      <c r="P38" s="1385">
        <f t="shared" si="23"/>
        <v>6</v>
      </c>
      <c r="Q38" s="2024">
        <f t="shared" si="23"/>
        <v>6</v>
      </c>
      <c r="R38" s="1385">
        <f t="shared" si="23"/>
        <v>297</v>
      </c>
      <c r="S38" s="1385">
        <f t="shared" si="23"/>
        <v>949</v>
      </c>
      <c r="T38" s="2026">
        <f t="shared" si="23"/>
        <v>1246</v>
      </c>
      <c r="U38" s="30"/>
    </row>
    <row r="39" spans="2:20" ht="37.5" customHeight="1" thickBot="1">
      <c r="B39" s="1290" t="s">
        <v>17</v>
      </c>
      <c r="C39" s="1804">
        <f aca="true" t="shared" si="24" ref="C39:T39">C37</f>
        <v>0</v>
      </c>
      <c r="D39" s="1805">
        <f t="shared" si="24"/>
        <v>0</v>
      </c>
      <c r="E39" s="1806">
        <f t="shared" si="24"/>
        <v>0</v>
      </c>
      <c r="F39" s="1807">
        <f t="shared" si="24"/>
        <v>1</v>
      </c>
      <c r="G39" s="1805">
        <f t="shared" si="24"/>
        <v>5</v>
      </c>
      <c r="H39" s="1808">
        <f t="shared" si="24"/>
        <v>6</v>
      </c>
      <c r="I39" s="1804">
        <f t="shared" si="24"/>
        <v>0</v>
      </c>
      <c r="J39" s="1805">
        <f t="shared" si="24"/>
        <v>4</v>
      </c>
      <c r="K39" s="1806">
        <f t="shared" si="24"/>
        <v>4</v>
      </c>
      <c r="L39" s="1807">
        <f t="shared" si="24"/>
        <v>0</v>
      </c>
      <c r="M39" s="1805">
        <f t="shared" si="24"/>
        <v>6</v>
      </c>
      <c r="N39" s="1808">
        <f t="shared" si="24"/>
        <v>6</v>
      </c>
      <c r="O39" s="1804">
        <f t="shared" si="24"/>
        <v>0</v>
      </c>
      <c r="P39" s="1805">
        <f t="shared" si="24"/>
        <v>0</v>
      </c>
      <c r="Q39" s="1808">
        <f t="shared" si="24"/>
        <v>0</v>
      </c>
      <c r="R39" s="2027">
        <f t="shared" si="24"/>
        <v>1</v>
      </c>
      <c r="S39" s="2028">
        <f t="shared" si="24"/>
        <v>15</v>
      </c>
      <c r="T39" s="2029">
        <f t="shared" si="24"/>
        <v>16</v>
      </c>
    </row>
    <row r="40" spans="2:20" ht="36" customHeight="1" thickBot="1">
      <c r="B40" s="1293" t="s">
        <v>18</v>
      </c>
      <c r="C40" s="1302">
        <f>SUM(C38:C39)</f>
        <v>52</v>
      </c>
      <c r="D40" s="1302">
        <f aca="true" t="shared" si="25" ref="D40:T40">SUM(D38:D39)</f>
        <v>97</v>
      </c>
      <c r="E40" s="1302">
        <f t="shared" si="25"/>
        <v>149</v>
      </c>
      <c r="F40" s="1302">
        <f t="shared" si="25"/>
        <v>137</v>
      </c>
      <c r="G40" s="1302">
        <f t="shared" si="25"/>
        <v>292</v>
      </c>
      <c r="H40" s="1302">
        <f t="shared" si="25"/>
        <v>429</v>
      </c>
      <c r="I40" s="1302">
        <f t="shared" si="25"/>
        <v>61</v>
      </c>
      <c r="J40" s="1302">
        <f t="shared" si="25"/>
        <v>260</v>
      </c>
      <c r="K40" s="1302">
        <f t="shared" si="25"/>
        <v>321</v>
      </c>
      <c r="L40" s="1302">
        <f t="shared" si="25"/>
        <v>48</v>
      </c>
      <c r="M40" s="1302">
        <f t="shared" si="25"/>
        <v>309</v>
      </c>
      <c r="N40" s="1302">
        <f t="shared" si="25"/>
        <v>357</v>
      </c>
      <c r="O40" s="1302">
        <f t="shared" si="25"/>
        <v>0</v>
      </c>
      <c r="P40" s="1302">
        <f t="shared" si="25"/>
        <v>6</v>
      </c>
      <c r="Q40" s="1302">
        <f t="shared" si="25"/>
        <v>6</v>
      </c>
      <c r="R40" s="1302">
        <f t="shared" si="25"/>
        <v>298</v>
      </c>
      <c r="S40" s="1302">
        <f t="shared" si="25"/>
        <v>964</v>
      </c>
      <c r="T40" s="1302">
        <f t="shared" si="25"/>
        <v>1262</v>
      </c>
    </row>
    <row r="41" spans="2:20" ht="25.5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2:20" ht="25.5" customHeight="1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2:20" ht="25.5">
      <c r="B43" s="2429" t="s">
        <v>223</v>
      </c>
      <c r="C43" s="2429"/>
      <c r="D43" s="2429"/>
      <c r="E43" s="2429"/>
      <c r="F43" s="2429"/>
      <c r="G43" s="2429"/>
      <c r="H43" s="2429"/>
      <c r="I43" s="2429"/>
      <c r="J43" s="2429"/>
      <c r="K43" s="2429"/>
      <c r="L43" s="2429"/>
      <c r="M43" s="2429"/>
      <c r="N43" s="2429"/>
      <c r="O43" s="2429"/>
      <c r="P43" s="2429"/>
      <c r="Q43" s="2429"/>
      <c r="R43" s="2429"/>
      <c r="S43" s="2429"/>
      <c r="T43" s="2429"/>
    </row>
    <row r="44" spans="2:20" ht="25.5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6" spans="2:20" ht="25.5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2:20" ht="25.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</sheetData>
  <sheetProtection/>
  <mergeCells count="13">
    <mergeCell ref="L7:N8"/>
    <mergeCell ref="O7:Q8"/>
    <mergeCell ref="R7:T8"/>
    <mergeCell ref="B43:T43"/>
    <mergeCell ref="A1:T1"/>
    <mergeCell ref="A2:T2"/>
    <mergeCell ref="A3:T3"/>
    <mergeCell ref="A4:T4"/>
    <mergeCell ref="B5:U5"/>
    <mergeCell ref="B7:B9"/>
    <mergeCell ref="C7:E8"/>
    <mergeCell ref="F7:H8"/>
    <mergeCell ref="I7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Q44"/>
  <sheetViews>
    <sheetView zoomScale="50" zoomScaleNormal="50" zoomScalePageLayoutView="0" workbookViewId="0" topLeftCell="A1">
      <selection activeCell="A11" sqref="A11:J40"/>
    </sheetView>
  </sheetViews>
  <sheetFormatPr defaultColWidth="9.00390625" defaultRowHeight="12.75"/>
  <cols>
    <col min="1" max="1" width="93.00390625" style="17" customWidth="1"/>
    <col min="2" max="2" width="16.125" style="17" customWidth="1"/>
    <col min="3" max="3" width="12.125" style="17" customWidth="1"/>
    <col min="4" max="4" width="11.00390625" style="17" customWidth="1"/>
    <col min="5" max="5" width="14.375" style="17" customWidth="1"/>
    <col min="6" max="6" width="11.875" style="17" customWidth="1"/>
    <col min="7" max="7" width="9.625" style="17" customWidth="1"/>
    <col min="8" max="8" width="14.25390625" style="17" customWidth="1"/>
    <col min="9" max="9" width="13.125" style="17" customWidth="1"/>
    <col min="10" max="12" width="10.75390625" style="17" customWidth="1"/>
    <col min="13" max="13" width="9.125" style="17" customWidth="1"/>
    <col min="14" max="14" width="12.875" style="17" customWidth="1"/>
    <col min="15" max="15" width="23.375" style="17" customWidth="1"/>
    <col min="16" max="17" width="9.125" style="17" customWidth="1"/>
    <col min="18" max="18" width="10.625" style="17" bestFit="1" customWidth="1"/>
    <col min="19" max="19" width="11.25390625" style="17" customWidth="1"/>
    <col min="20" max="16384" width="9.125" style="17" customWidth="1"/>
  </cols>
  <sheetData>
    <row r="1" spans="1:17" ht="25.5" customHeight="1">
      <c r="A1" s="2416"/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</row>
    <row r="2" spans="1:13" ht="32.25" customHeight="1">
      <c r="A2" s="2416" t="s">
        <v>96</v>
      </c>
      <c r="B2" s="2416"/>
      <c r="C2" s="2416"/>
      <c r="D2" s="2416"/>
      <c r="E2" s="2416"/>
      <c r="F2" s="2416"/>
      <c r="G2" s="2416"/>
      <c r="H2" s="2416"/>
      <c r="I2" s="2416"/>
      <c r="J2" s="2416"/>
      <c r="K2" s="49"/>
      <c r="L2" s="49"/>
      <c r="M2" s="49"/>
    </row>
    <row r="3" spans="1:12" ht="24.75" customHeight="1">
      <c r="A3" s="2416" t="s">
        <v>97</v>
      </c>
      <c r="B3" s="2416"/>
      <c r="C3" s="2416"/>
      <c r="D3" s="2416"/>
      <c r="E3" s="2416"/>
      <c r="F3" s="2416"/>
      <c r="G3" s="2416"/>
      <c r="H3" s="2416"/>
      <c r="I3" s="2416"/>
      <c r="J3" s="2416"/>
      <c r="K3" s="49"/>
      <c r="L3" s="49"/>
    </row>
    <row r="4" spans="1:12" ht="24.75" customHeight="1">
      <c r="A4" s="2416" t="s">
        <v>98</v>
      </c>
      <c r="B4" s="2416"/>
      <c r="C4" s="2416"/>
      <c r="D4" s="2416"/>
      <c r="E4" s="2416"/>
      <c r="F4" s="2416"/>
      <c r="G4" s="2416"/>
      <c r="H4" s="2416"/>
      <c r="I4" s="2416"/>
      <c r="J4" s="2416"/>
      <c r="K4" s="49"/>
      <c r="L4" s="49"/>
    </row>
    <row r="5" spans="1:10" ht="33" customHeight="1">
      <c r="A5" s="2416" t="s">
        <v>356</v>
      </c>
      <c r="B5" s="2416"/>
      <c r="C5" s="2416"/>
      <c r="D5" s="2416"/>
      <c r="E5" s="2416"/>
      <c r="F5" s="2416"/>
      <c r="G5" s="2416"/>
      <c r="H5" s="2416"/>
      <c r="I5" s="2416"/>
      <c r="J5" s="2416"/>
    </row>
    <row r="6" spans="1:10" ht="33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2" ht="33" customHeight="1" thickBot="1">
      <c r="A7" s="2418" t="s">
        <v>9</v>
      </c>
      <c r="B7" s="2433" t="s">
        <v>19</v>
      </c>
      <c r="C7" s="2434"/>
      <c r="D7" s="2435"/>
      <c r="E7" s="2433" t="s">
        <v>20</v>
      </c>
      <c r="F7" s="2434"/>
      <c r="G7" s="2435"/>
      <c r="H7" s="2409" t="s">
        <v>21</v>
      </c>
      <c r="I7" s="2410"/>
      <c r="J7" s="2411"/>
      <c r="K7" s="32"/>
      <c r="L7" s="32"/>
    </row>
    <row r="8" spans="1:12" ht="33" customHeight="1" thickBot="1">
      <c r="A8" s="2419"/>
      <c r="B8" s="2436" t="s">
        <v>5</v>
      </c>
      <c r="C8" s="2437"/>
      <c r="D8" s="2438"/>
      <c r="E8" s="2436" t="s">
        <v>5</v>
      </c>
      <c r="F8" s="2437"/>
      <c r="G8" s="2438"/>
      <c r="H8" s="2412"/>
      <c r="I8" s="2413"/>
      <c r="J8" s="2414"/>
      <c r="K8" s="32"/>
      <c r="L8" s="32"/>
    </row>
    <row r="9" spans="1:12" ht="99.75" customHeight="1" thickBot="1">
      <c r="A9" s="2439"/>
      <c r="B9" s="219" t="s">
        <v>27</v>
      </c>
      <c r="C9" s="222" t="s">
        <v>28</v>
      </c>
      <c r="D9" s="224" t="s">
        <v>4</v>
      </c>
      <c r="E9" s="219" t="s">
        <v>27</v>
      </c>
      <c r="F9" s="222" t="s">
        <v>28</v>
      </c>
      <c r="G9" s="224" t="s">
        <v>4</v>
      </c>
      <c r="H9" s="219" t="s">
        <v>27</v>
      </c>
      <c r="I9" s="222" t="s">
        <v>28</v>
      </c>
      <c r="J9" s="224" t="s">
        <v>4</v>
      </c>
      <c r="K9" s="32"/>
      <c r="L9" s="32"/>
    </row>
    <row r="10" spans="1:12" ht="36.75" customHeight="1" thickBot="1">
      <c r="A10" s="155" t="s">
        <v>22</v>
      </c>
      <c r="B10" s="168"/>
      <c r="C10" s="197"/>
      <c r="D10" s="198"/>
      <c r="E10" s="168"/>
      <c r="F10" s="197"/>
      <c r="G10" s="199"/>
      <c r="H10" s="154"/>
      <c r="I10" s="78"/>
      <c r="J10" s="79"/>
      <c r="K10" s="32"/>
      <c r="L10" s="32"/>
    </row>
    <row r="11" spans="1:12" ht="29.25" customHeight="1" thickBot="1">
      <c r="A11" s="1260" t="s">
        <v>62</v>
      </c>
      <c r="B11" s="1261">
        <v>77</v>
      </c>
      <c r="C11" s="1262">
        <v>0</v>
      </c>
      <c r="D11" s="1263">
        <f aca="true" t="shared" si="0" ref="D11:D17">SUM(B11:C11)</f>
        <v>77</v>
      </c>
      <c r="E11" s="1261">
        <v>0</v>
      </c>
      <c r="F11" s="2030">
        <v>0</v>
      </c>
      <c r="G11" s="1264">
        <f aca="true" t="shared" si="1" ref="G11:G17">SUM(E11:F11)</f>
        <v>0</v>
      </c>
      <c r="H11" s="1265">
        <f>SUM(B11+E11)</f>
        <v>77</v>
      </c>
      <c r="I11" s="1265">
        <f>SUM(C11+F11)</f>
        <v>0</v>
      </c>
      <c r="J11" s="1266">
        <f>SUM(H11:I11)</f>
        <v>77</v>
      </c>
      <c r="K11" s="32"/>
      <c r="L11" s="32"/>
    </row>
    <row r="12" spans="1:12" ht="27.75" customHeight="1" thickBot="1">
      <c r="A12" s="419" t="s">
        <v>61</v>
      </c>
      <c r="B12" s="1267">
        <v>70</v>
      </c>
      <c r="C12" s="1268">
        <v>1</v>
      </c>
      <c r="D12" s="1269">
        <f t="shared" si="0"/>
        <v>71</v>
      </c>
      <c r="E12" s="1267">
        <v>0</v>
      </c>
      <c r="F12" s="2031">
        <v>0</v>
      </c>
      <c r="G12" s="1270">
        <f t="shared" si="1"/>
        <v>0</v>
      </c>
      <c r="H12" s="1265">
        <f aca="true" t="shared" si="2" ref="H12:I17">SUM(B12+E12)</f>
        <v>70</v>
      </c>
      <c r="I12" s="1265">
        <f t="shared" si="2"/>
        <v>1</v>
      </c>
      <c r="J12" s="1266">
        <f aca="true" t="shared" si="3" ref="J12:J17">SUM(H12:I12)</f>
        <v>71</v>
      </c>
      <c r="K12" s="32"/>
      <c r="L12" s="32"/>
    </row>
    <row r="13" spans="1:12" ht="27.75" customHeight="1" thickBot="1">
      <c r="A13" s="1271" t="s">
        <v>105</v>
      </c>
      <c r="B13" s="1267">
        <v>19</v>
      </c>
      <c r="C13" s="1268">
        <v>0</v>
      </c>
      <c r="D13" s="1270">
        <f t="shared" si="0"/>
        <v>19</v>
      </c>
      <c r="E13" s="1267">
        <v>0</v>
      </c>
      <c r="F13" s="1268">
        <v>0</v>
      </c>
      <c r="G13" s="1270">
        <f t="shared" si="1"/>
        <v>0</v>
      </c>
      <c r="H13" s="1265">
        <f t="shared" si="2"/>
        <v>19</v>
      </c>
      <c r="I13" s="1265">
        <f t="shared" si="2"/>
        <v>0</v>
      </c>
      <c r="J13" s="1266">
        <f t="shared" si="3"/>
        <v>19</v>
      </c>
      <c r="K13" s="32"/>
      <c r="L13" s="32"/>
    </row>
    <row r="14" spans="1:12" ht="27.75" customHeight="1" thickBot="1">
      <c r="A14" s="1272" t="s">
        <v>103</v>
      </c>
      <c r="B14" s="1267">
        <v>0</v>
      </c>
      <c r="C14" s="1268">
        <v>1</v>
      </c>
      <c r="D14" s="1270">
        <f t="shared" si="0"/>
        <v>1</v>
      </c>
      <c r="E14" s="1267">
        <v>0</v>
      </c>
      <c r="F14" s="1268">
        <v>0</v>
      </c>
      <c r="G14" s="1270">
        <f t="shared" si="1"/>
        <v>0</v>
      </c>
      <c r="H14" s="1265">
        <f t="shared" si="2"/>
        <v>0</v>
      </c>
      <c r="I14" s="1265">
        <f t="shared" si="2"/>
        <v>1</v>
      </c>
      <c r="J14" s="1266">
        <f t="shared" si="3"/>
        <v>1</v>
      </c>
      <c r="K14" s="32"/>
      <c r="L14" s="32"/>
    </row>
    <row r="15" spans="1:12" ht="27.75" customHeight="1" thickBot="1">
      <c r="A15" s="1272" t="s">
        <v>175</v>
      </c>
      <c r="B15" s="1267">
        <v>23</v>
      </c>
      <c r="C15" s="1268">
        <v>0</v>
      </c>
      <c r="D15" s="1270">
        <f t="shared" si="0"/>
        <v>23</v>
      </c>
      <c r="E15" s="2032">
        <v>0</v>
      </c>
      <c r="F15" s="2031">
        <v>1</v>
      </c>
      <c r="G15" s="1270">
        <f t="shared" si="1"/>
        <v>1</v>
      </c>
      <c r="H15" s="1265">
        <f t="shared" si="2"/>
        <v>23</v>
      </c>
      <c r="I15" s="1265">
        <f t="shared" si="2"/>
        <v>1</v>
      </c>
      <c r="J15" s="1266">
        <f t="shared" si="3"/>
        <v>24</v>
      </c>
      <c r="K15" s="32"/>
      <c r="L15" s="32"/>
    </row>
    <row r="16" spans="1:12" ht="30.75" customHeight="1" thickBot="1">
      <c r="A16" s="1273" t="s">
        <v>30</v>
      </c>
      <c r="B16" s="1267">
        <v>22</v>
      </c>
      <c r="C16" s="1268">
        <v>0</v>
      </c>
      <c r="D16" s="1270">
        <f t="shared" si="0"/>
        <v>22</v>
      </c>
      <c r="E16" s="2032">
        <v>0</v>
      </c>
      <c r="F16" s="2031">
        <v>0</v>
      </c>
      <c r="G16" s="1270">
        <f t="shared" si="1"/>
        <v>0</v>
      </c>
      <c r="H16" s="1265">
        <f t="shared" si="2"/>
        <v>22</v>
      </c>
      <c r="I16" s="1265">
        <f t="shared" si="2"/>
        <v>0</v>
      </c>
      <c r="J16" s="1266">
        <f t="shared" si="3"/>
        <v>22</v>
      </c>
      <c r="K16" s="32"/>
      <c r="L16" s="32"/>
    </row>
    <row r="17" spans="1:12" ht="32.25" customHeight="1" thickBot="1">
      <c r="A17" s="1274" t="s">
        <v>63</v>
      </c>
      <c r="B17" s="1267">
        <v>61</v>
      </c>
      <c r="C17" s="1268">
        <v>0</v>
      </c>
      <c r="D17" s="1270">
        <f t="shared" si="0"/>
        <v>61</v>
      </c>
      <c r="E17" s="2032">
        <v>0</v>
      </c>
      <c r="F17" s="1268">
        <v>0</v>
      </c>
      <c r="G17" s="1270">
        <f t="shared" si="1"/>
        <v>0</v>
      </c>
      <c r="H17" s="1265">
        <f t="shared" si="2"/>
        <v>61</v>
      </c>
      <c r="I17" s="1265">
        <f t="shared" si="2"/>
        <v>0</v>
      </c>
      <c r="J17" s="1266">
        <f t="shared" si="3"/>
        <v>61</v>
      </c>
      <c r="K17" s="32"/>
      <c r="L17" s="32"/>
    </row>
    <row r="18" spans="1:12" ht="36.75" customHeight="1" thickBot="1">
      <c r="A18" s="1275" t="s">
        <v>12</v>
      </c>
      <c r="B18" s="1276">
        <f>SUM(B10:B17)</f>
        <v>272</v>
      </c>
      <c r="C18" s="1276">
        <f>SUM(C10:C17)</f>
        <v>2</v>
      </c>
      <c r="D18" s="1276">
        <f>SUM(D10:D17)</f>
        <v>274</v>
      </c>
      <c r="E18" s="1276">
        <f aca="true" t="shared" si="4" ref="E18:J18">SUM(E11:E17)</f>
        <v>0</v>
      </c>
      <c r="F18" s="1276">
        <f t="shared" si="4"/>
        <v>1</v>
      </c>
      <c r="G18" s="1276">
        <f t="shared" si="4"/>
        <v>1</v>
      </c>
      <c r="H18" s="1276">
        <f t="shared" si="4"/>
        <v>272</v>
      </c>
      <c r="I18" s="1276">
        <f t="shared" si="4"/>
        <v>3</v>
      </c>
      <c r="J18" s="1276">
        <f t="shared" si="4"/>
        <v>275</v>
      </c>
      <c r="K18" s="32"/>
      <c r="L18" s="32"/>
    </row>
    <row r="19" spans="1:12" ht="27" customHeight="1" thickBot="1">
      <c r="A19" s="1275" t="s">
        <v>23</v>
      </c>
      <c r="B19" s="1277"/>
      <c r="C19" s="1278"/>
      <c r="D19" s="1279"/>
      <c r="E19" s="1277"/>
      <c r="F19" s="1278"/>
      <c r="G19" s="1279"/>
      <c r="H19" s="1280"/>
      <c r="I19" s="1278"/>
      <c r="J19" s="646"/>
      <c r="K19" s="32"/>
      <c r="L19" s="32"/>
    </row>
    <row r="20" spans="1:12" ht="31.5" customHeight="1" thickBot="1">
      <c r="A20" s="1281" t="s">
        <v>11</v>
      </c>
      <c r="B20" s="1277"/>
      <c r="C20" s="1282"/>
      <c r="D20" s="1283"/>
      <c r="E20" s="1277"/>
      <c r="F20" s="1282"/>
      <c r="G20" s="1283"/>
      <c r="H20" s="1280"/>
      <c r="I20" s="1282"/>
      <c r="J20" s="646"/>
      <c r="K20" s="29"/>
      <c r="L20" s="29"/>
    </row>
    <row r="21" spans="1:12" ht="24.75" customHeight="1" thickBot="1">
      <c r="A21" s="1260" t="s">
        <v>62</v>
      </c>
      <c r="B21" s="1261">
        <v>72</v>
      </c>
      <c r="C21" s="1262">
        <v>0</v>
      </c>
      <c r="D21" s="1263">
        <f aca="true" t="shared" si="5" ref="D21:D27">SUM(B21:C21)</f>
        <v>72</v>
      </c>
      <c r="E21" s="1261">
        <v>0</v>
      </c>
      <c r="F21" s="2030">
        <v>0</v>
      </c>
      <c r="G21" s="1264">
        <f aca="true" t="shared" si="6" ref="G21:G27">SUM(E21:F21)</f>
        <v>0</v>
      </c>
      <c r="H21" s="1265">
        <f>SUM(B21+E21)</f>
        <v>72</v>
      </c>
      <c r="I21" s="1265">
        <f>SUM(C21+F21)</f>
        <v>0</v>
      </c>
      <c r="J21" s="1266">
        <f>SUM(H21:I21)</f>
        <v>72</v>
      </c>
      <c r="K21" s="26"/>
      <c r="L21" s="26"/>
    </row>
    <row r="22" spans="1:12" ht="24.75" customHeight="1" thickBot="1">
      <c r="A22" s="419" t="s">
        <v>61</v>
      </c>
      <c r="B22" s="1267">
        <v>65</v>
      </c>
      <c r="C22" s="1268">
        <v>1</v>
      </c>
      <c r="D22" s="1269">
        <f t="shared" si="5"/>
        <v>66</v>
      </c>
      <c r="E22" s="1267">
        <v>0</v>
      </c>
      <c r="F22" s="2031">
        <v>0</v>
      </c>
      <c r="G22" s="1270">
        <f t="shared" si="6"/>
        <v>0</v>
      </c>
      <c r="H22" s="1265">
        <f aca="true" t="shared" si="7" ref="H22:I27">SUM(B22+E22)</f>
        <v>65</v>
      </c>
      <c r="I22" s="1265">
        <f t="shared" si="7"/>
        <v>1</v>
      </c>
      <c r="J22" s="1266">
        <f aca="true" t="shared" si="8" ref="J22:J27">SUM(H22:I22)</f>
        <v>66</v>
      </c>
      <c r="K22" s="26"/>
      <c r="L22" s="26"/>
    </row>
    <row r="23" spans="1:12" ht="24.75" customHeight="1" thickBot="1">
      <c r="A23" s="1271" t="s">
        <v>105</v>
      </c>
      <c r="B23" s="1267">
        <v>19</v>
      </c>
      <c r="C23" s="1268">
        <v>0</v>
      </c>
      <c r="D23" s="1270">
        <f t="shared" si="5"/>
        <v>19</v>
      </c>
      <c r="E23" s="1267">
        <v>0</v>
      </c>
      <c r="F23" s="1268">
        <v>0</v>
      </c>
      <c r="G23" s="1270">
        <f t="shared" si="6"/>
        <v>0</v>
      </c>
      <c r="H23" s="1265">
        <f t="shared" si="7"/>
        <v>19</v>
      </c>
      <c r="I23" s="1265">
        <f t="shared" si="7"/>
        <v>0</v>
      </c>
      <c r="J23" s="1266">
        <f t="shared" si="8"/>
        <v>19</v>
      </c>
      <c r="K23" s="26"/>
      <c r="L23" s="26"/>
    </row>
    <row r="24" spans="1:12" ht="24.75" customHeight="1" thickBot="1">
      <c r="A24" s="1272" t="s">
        <v>103</v>
      </c>
      <c r="B24" s="1267">
        <v>0</v>
      </c>
      <c r="C24" s="1268">
        <v>1</v>
      </c>
      <c r="D24" s="1270">
        <f t="shared" si="5"/>
        <v>1</v>
      </c>
      <c r="E24" s="1267">
        <v>0</v>
      </c>
      <c r="F24" s="1268">
        <v>0</v>
      </c>
      <c r="G24" s="1270">
        <f t="shared" si="6"/>
        <v>0</v>
      </c>
      <c r="H24" s="1265">
        <f t="shared" si="7"/>
        <v>0</v>
      </c>
      <c r="I24" s="1265">
        <f t="shared" si="7"/>
        <v>1</v>
      </c>
      <c r="J24" s="1266">
        <f t="shared" si="8"/>
        <v>1</v>
      </c>
      <c r="K24" s="26"/>
      <c r="L24" s="26"/>
    </row>
    <row r="25" spans="1:12" ht="24.75" customHeight="1" thickBot="1">
      <c r="A25" s="1272" t="s">
        <v>175</v>
      </c>
      <c r="B25" s="1267">
        <v>22</v>
      </c>
      <c r="C25" s="1268">
        <v>0</v>
      </c>
      <c r="D25" s="1270">
        <f t="shared" si="5"/>
        <v>22</v>
      </c>
      <c r="E25" s="2032">
        <v>0</v>
      </c>
      <c r="F25" s="1268">
        <v>1</v>
      </c>
      <c r="G25" s="1270">
        <f t="shared" si="6"/>
        <v>1</v>
      </c>
      <c r="H25" s="1265">
        <f t="shared" si="7"/>
        <v>22</v>
      </c>
      <c r="I25" s="1265">
        <f t="shared" si="7"/>
        <v>1</v>
      </c>
      <c r="J25" s="1266">
        <f t="shared" si="8"/>
        <v>23</v>
      </c>
      <c r="K25" s="26"/>
      <c r="L25" s="26"/>
    </row>
    <row r="26" spans="1:12" ht="29.25" customHeight="1" thickBot="1">
      <c r="A26" s="1273" t="s">
        <v>30</v>
      </c>
      <c r="B26" s="1267">
        <v>22</v>
      </c>
      <c r="C26" s="1268">
        <v>0</v>
      </c>
      <c r="D26" s="1270">
        <f t="shared" si="5"/>
        <v>22</v>
      </c>
      <c r="E26" s="1267">
        <v>0</v>
      </c>
      <c r="F26" s="2031">
        <v>0</v>
      </c>
      <c r="G26" s="1270">
        <f t="shared" si="6"/>
        <v>0</v>
      </c>
      <c r="H26" s="1265">
        <f t="shared" si="7"/>
        <v>22</v>
      </c>
      <c r="I26" s="1265">
        <f t="shared" si="7"/>
        <v>0</v>
      </c>
      <c r="J26" s="1266">
        <f t="shared" si="8"/>
        <v>22</v>
      </c>
      <c r="K26" s="26"/>
      <c r="L26" s="26"/>
    </row>
    <row r="27" spans="1:12" ht="25.5" customHeight="1" thickBot="1">
      <c r="A27" s="1274" t="s">
        <v>63</v>
      </c>
      <c r="B27" s="1267">
        <v>57</v>
      </c>
      <c r="C27" s="1268">
        <v>0</v>
      </c>
      <c r="D27" s="1270">
        <f t="shared" si="5"/>
        <v>57</v>
      </c>
      <c r="E27" s="2032">
        <v>0</v>
      </c>
      <c r="F27" s="1268">
        <v>0</v>
      </c>
      <c r="G27" s="1270">
        <f t="shared" si="6"/>
        <v>0</v>
      </c>
      <c r="H27" s="1265">
        <f t="shared" si="7"/>
        <v>57</v>
      </c>
      <c r="I27" s="1265">
        <f t="shared" si="7"/>
        <v>0</v>
      </c>
      <c r="J27" s="1266">
        <f t="shared" si="8"/>
        <v>57</v>
      </c>
      <c r="K27" s="33"/>
      <c r="L27" s="33"/>
    </row>
    <row r="28" spans="1:12" ht="24.75" customHeight="1" thickBot="1">
      <c r="A28" s="1284" t="s">
        <v>8</v>
      </c>
      <c r="B28" s="1276">
        <f>SUM(B20:B27)</f>
        <v>257</v>
      </c>
      <c r="C28" s="1276">
        <f>SUM(C20:C27)</f>
        <v>2</v>
      </c>
      <c r="D28" s="1276">
        <f>SUM(D20:D27)</f>
        <v>259</v>
      </c>
      <c r="E28" s="1276">
        <f aca="true" t="shared" si="9" ref="E28:J28">SUM(E21:E27)</f>
        <v>0</v>
      </c>
      <c r="F28" s="1276">
        <f t="shared" si="9"/>
        <v>1</v>
      </c>
      <c r="G28" s="1276">
        <f t="shared" si="9"/>
        <v>1</v>
      </c>
      <c r="H28" s="1276">
        <f t="shared" si="9"/>
        <v>257</v>
      </c>
      <c r="I28" s="1276">
        <f t="shared" si="9"/>
        <v>3</v>
      </c>
      <c r="J28" s="1276">
        <f t="shared" si="9"/>
        <v>260</v>
      </c>
      <c r="K28" s="33"/>
      <c r="L28" s="33"/>
    </row>
    <row r="29" spans="1:12" ht="24.75" customHeight="1" thickBot="1">
      <c r="A29" s="1284" t="s">
        <v>26</v>
      </c>
      <c r="B29" s="1280"/>
      <c r="C29" s="1278"/>
      <c r="D29" s="1279"/>
      <c r="E29" s="1280"/>
      <c r="F29" s="1278"/>
      <c r="G29" s="1278"/>
      <c r="H29" s="1277"/>
      <c r="I29" s="1277"/>
      <c r="J29" s="1279"/>
      <c r="K29" s="33"/>
      <c r="L29" s="33"/>
    </row>
    <row r="30" spans="1:12" ht="24.75" customHeight="1">
      <c r="A30" s="1260" t="s">
        <v>62</v>
      </c>
      <c r="B30" s="1261">
        <v>5</v>
      </c>
      <c r="C30" s="1262">
        <v>0</v>
      </c>
      <c r="D30" s="1263">
        <f aca="true" t="shared" si="10" ref="D30:D36">SUM(B30:C30)</f>
        <v>5</v>
      </c>
      <c r="E30" s="1261">
        <v>0</v>
      </c>
      <c r="F30" s="1262">
        <v>0</v>
      </c>
      <c r="G30" s="1264">
        <f aca="true" t="shared" si="11" ref="G30:G36">SUM(E30:F30)</f>
        <v>0</v>
      </c>
      <c r="H30" s="1265">
        <f>SUM(B30+E30)</f>
        <v>5</v>
      </c>
      <c r="I30" s="1265">
        <f>SUM(C30+F30)</f>
        <v>0</v>
      </c>
      <c r="J30" s="1266">
        <f aca="true" t="shared" si="12" ref="J30:J36">D30+G30</f>
        <v>5</v>
      </c>
      <c r="K30" s="26"/>
      <c r="L30" s="26"/>
    </row>
    <row r="31" spans="1:12" ht="33" customHeight="1">
      <c r="A31" s="419" t="s">
        <v>61</v>
      </c>
      <c r="B31" s="1267">
        <v>5</v>
      </c>
      <c r="C31" s="1268">
        <v>0</v>
      </c>
      <c r="D31" s="1269">
        <f t="shared" si="10"/>
        <v>5</v>
      </c>
      <c r="E31" s="1267">
        <v>0</v>
      </c>
      <c r="F31" s="1268">
        <v>0</v>
      </c>
      <c r="G31" s="1270">
        <f t="shared" si="11"/>
        <v>0</v>
      </c>
      <c r="H31" s="1285">
        <f aca="true" t="shared" si="13" ref="H31:I36">B31+E31</f>
        <v>5</v>
      </c>
      <c r="I31" s="1285">
        <f t="shared" si="13"/>
        <v>0</v>
      </c>
      <c r="J31" s="1286">
        <f t="shared" si="12"/>
        <v>5</v>
      </c>
      <c r="K31" s="26"/>
      <c r="L31" s="26"/>
    </row>
    <row r="32" spans="1:12" ht="24.75" customHeight="1">
      <c r="A32" s="1271" t="s">
        <v>105</v>
      </c>
      <c r="B32" s="1267">
        <v>0</v>
      </c>
      <c r="C32" s="1268">
        <v>0</v>
      </c>
      <c r="D32" s="1270">
        <f t="shared" si="10"/>
        <v>0</v>
      </c>
      <c r="E32" s="1267">
        <v>0</v>
      </c>
      <c r="F32" s="1268">
        <v>0</v>
      </c>
      <c r="G32" s="1270">
        <f t="shared" si="11"/>
        <v>0</v>
      </c>
      <c r="H32" s="1285">
        <f t="shared" si="13"/>
        <v>0</v>
      </c>
      <c r="I32" s="1285">
        <f t="shared" si="13"/>
        <v>0</v>
      </c>
      <c r="J32" s="1286">
        <f t="shared" si="12"/>
        <v>0</v>
      </c>
      <c r="K32" s="33"/>
      <c r="L32" s="33"/>
    </row>
    <row r="33" spans="1:12" ht="24.75" customHeight="1">
      <c r="A33" s="1272" t="s">
        <v>103</v>
      </c>
      <c r="B33" s="1267">
        <v>0</v>
      </c>
      <c r="C33" s="1268">
        <v>0</v>
      </c>
      <c r="D33" s="1270">
        <f t="shared" si="10"/>
        <v>0</v>
      </c>
      <c r="E33" s="1267">
        <v>0</v>
      </c>
      <c r="F33" s="1268">
        <v>0</v>
      </c>
      <c r="G33" s="1270">
        <f t="shared" si="11"/>
        <v>0</v>
      </c>
      <c r="H33" s="1285">
        <f t="shared" si="13"/>
        <v>0</v>
      </c>
      <c r="I33" s="1285">
        <f t="shared" si="13"/>
        <v>0</v>
      </c>
      <c r="J33" s="1286">
        <f t="shared" si="12"/>
        <v>0</v>
      </c>
      <c r="K33" s="33"/>
      <c r="L33" s="33"/>
    </row>
    <row r="34" spans="1:12" ht="24.75" customHeight="1">
      <c r="A34" s="1272" t="s">
        <v>175</v>
      </c>
      <c r="B34" s="1267">
        <v>1</v>
      </c>
      <c r="C34" s="1268">
        <v>0</v>
      </c>
      <c r="D34" s="1270">
        <f t="shared" si="10"/>
        <v>1</v>
      </c>
      <c r="E34" s="1267">
        <v>0</v>
      </c>
      <c r="F34" s="1268">
        <v>0</v>
      </c>
      <c r="G34" s="1270">
        <f t="shared" si="11"/>
        <v>0</v>
      </c>
      <c r="H34" s="1285">
        <f t="shared" si="13"/>
        <v>1</v>
      </c>
      <c r="I34" s="1285">
        <f t="shared" si="13"/>
        <v>0</v>
      </c>
      <c r="J34" s="1286">
        <f t="shared" si="12"/>
        <v>1</v>
      </c>
      <c r="K34" s="33"/>
      <c r="L34" s="33"/>
    </row>
    <row r="35" spans="1:12" ht="32.25" customHeight="1">
      <c r="A35" s="1273" t="s">
        <v>30</v>
      </c>
      <c r="B35" s="1267">
        <v>0</v>
      </c>
      <c r="C35" s="1268">
        <v>0</v>
      </c>
      <c r="D35" s="1270">
        <f t="shared" si="10"/>
        <v>0</v>
      </c>
      <c r="E35" s="1267">
        <v>0</v>
      </c>
      <c r="F35" s="1268">
        <v>0</v>
      </c>
      <c r="G35" s="1270">
        <f t="shared" si="11"/>
        <v>0</v>
      </c>
      <c r="H35" s="1285">
        <f t="shared" si="13"/>
        <v>0</v>
      </c>
      <c r="I35" s="1285">
        <f t="shared" si="13"/>
        <v>0</v>
      </c>
      <c r="J35" s="1286">
        <f t="shared" si="12"/>
        <v>0</v>
      </c>
      <c r="K35" s="34"/>
      <c r="L35" s="34"/>
    </row>
    <row r="36" spans="1:12" ht="29.25" customHeight="1" thickBot="1">
      <c r="A36" s="1274" t="s">
        <v>63</v>
      </c>
      <c r="B36" s="1267">
        <v>4</v>
      </c>
      <c r="C36" s="1268">
        <v>0</v>
      </c>
      <c r="D36" s="1270">
        <f t="shared" si="10"/>
        <v>4</v>
      </c>
      <c r="E36" s="1267">
        <v>0</v>
      </c>
      <c r="F36" s="1268">
        <v>0</v>
      </c>
      <c r="G36" s="1270">
        <f t="shared" si="11"/>
        <v>0</v>
      </c>
      <c r="H36" s="1285">
        <f t="shared" si="13"/>
        <v>4</v>
      </c>
      <c r="I36" s="1285">
        <f t="shared" si="13"/>
        <v>0</v>
      </c>
      <c r="J36" s="1286">
        <f t="shared" si="12"/>
        <v>4</v>
      </c>
      <c r="K36" s="33"/>
      <c r="L36" s="33"/>
    </row>
    <row r="37" spans="1:12" ht="26.25" customHeight="1" thickBot="1">
      <c r="A37" s="1287" t="s">
        <v>13</v>
      </c>
      <c r="B37" s="1288">
        <f>SUM(B30:B36)</f>
        <v>15</v>
      </c>
      <c r="C37" s="1288">
        <f aca="true" t="shared" si="14" ref="C37:J37">SUM(C30:C36)</f>
        <v>0</v>
      </c>
      <c r="D37" s="1288">
        <f t="shared" si="14"/>
        <v>15</v>
      </c>
      <c r="E37" s="1288">
        <f t="shared" si="14"/>
        <v>0</v>
      </c>
      <c r="F37" s="1288">
        <f t="shared" si="14"/>
        <v>0</v>
      </c>
      <c r="G37" s="1288">
        <f t="shared" si="14"/>
        <v>0</v>
      </c>
      <c r="H37" s="1288">
        <f t="shared" si="14"/>
        <v>15</v>
      </c>
      <c r="I37" s="1288">
        <f t="shared" si="14"/>
        <v>0</v>
      </c>
      <c r="J37" s="1289">
        <f t="shared" si="14"/>
        <v>15</v>
      </c>
      <c r="K37" s="26"/>
      <c r="L37" s="26"/>
    </row>
    <row r="38" spans="1:12" ht="30" customHeight="1" thickBot="1">
      <c r="A38" s="1290" t="s">
        <v>10</v>
      </c>
      <c r="B38" s="1276">
        <f aca="true" t="shared" si="15" ref="B38:J38">B28</f>
        <v>257</v>
      </c>
      <c r="C38" s="1276">
        <f t="shared" si="15"/>
        <v>2</v>
      </c>
      <c r="D38" s="1276">
        <f t="shared" si="15"/>
        <v>259</v>
      </c>
      <c r="E38" s="1276">
        <f t="shared" si="15"/>
        <v>0</v>
      </c>
      <c r="F38" s="1276">
        <f t="shared" si="15"/>
        <v>1</v>
      </c>
      <c r="G38" s="1291">
        <f t="shared" si="15"/>
        <v>1</v>
      </c>
      <c r="H38" s="1291">
        <f t="shared" si="15"/>
        <v>257</v>
      </c>
      <c r="I38" s="1291">
        <f t="shared" si="15"/>
        <v>3</v>
      </c>
      <c r="J38" s="1292">
        <f t="shared" si="15"/>
        <v>260</v>
      </c>
      <c r="K38" s="36"/>
      <c r="L38" s="36"/>
    </row>
    <row r="39" spans="1:12" ht="26.25" thickBot="1">
      <c r="A39" s="1290" t="s">
        <v>14</v>
      </c>
      <c r="B39" s="1276">
        <f aca="true" t="shared" si="16" ref="B39:J39">B37</f>
        <v>15</v>
      </c>
      <c r="C39" s="1276">
        <f t="shared" si="16"/>
        <v>0</v>
      </c>
      <c r="D39" s="1276">
        <f t="shared" si="16"/>
        <v>15</v>
      </c>
      <c r="E39" s="1276">
        <f t="shared" si="16"/>
        <v>0</v>
      </c>
      <c r="F39" s="1276">
        <f t="shared" si="16"/>
        <v>0</v>
      </c>
      <c r="G39" s="1291">
        <f t="shared" si="16"/>
        <v>0</v>
      </c>
      <c r="H39" s="1291">
        <f t="shared" si="16"/>
        <v>15</v>
      </c>
      <c r="I39" s="1291">
        <f t="shared" si="16"/>
        <v>0</v>
      </c>
      <c r="J39" s="1292">
        <f t="shared" si="16"/>
        <v>15</v>
      </c>
      <c r="K39" s="27"/>
      <c r="L39" s="27"/>
    </row>
    <row r="40" spans="1:12" ht="26.25" thickBot="1">
      <c r="A40" s="1293" t="s">
        <v>15</v>
      </c>
      <c r="B40" s="1294">
        <f aca="true" t="shared" si="17" ref="B40:I40">SUM(B38:B39)</f>
        <v>272</v>
      </c>
      <c r="C40" s="1294">
        <f t="shared" si="17"/>
        <v>2</v>
      </c>
      <c r="D40" s="1294">
        <f t="shared" si="17"/>
        <v>274</v>
      </c>
      <c r="E40" s="1294">
        <f t="shared" si="17"/>
        <v>0</v>
      </c>
      <c r="F40" s="1294">
        <f t="shared" si="17"/>
        <v>1</v>
      </c>
      <c r="G40" s="1295">
        <f>SUM(G38:G39)</f>
        <v>1</v>
      </c>
      <c r="H40" s="1295">
        <f t="shared" si="17"/>
        <v>272</v>
      </c>
      <c r="I40" s="1295">
        <f t="shared" si="17"/>
        <v>3</v>
      </c>
      <c r="J40" s="1296">
        <f>SUM(J38:J39)</f>
        <v>275</v>
      </c>
      <c r="K40" s="27"/>
      <c r="L40" s="27"/>
    </row>
    <row r="41" spans="1:12" ht="54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1" ht="25.5" customHeight="1" hidden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30"/>
    </row>
    <row r="43" spans="1:13" ht="37.5" customHeight="1">
      <c r="A43" s="2429" t="s">
        <v>224</v>
      </c>
      <c r="B43" s="2429"/>
      <c r="C43" s="2429"/>
      <c r="D43" s="2429"/>
      <c r="E43" s="2429"/>
      <c r="F43" s="2429"/>
      <c r="G43" s="2429"/>
      <c r="H43" s="2429"/>
      <c r="I43" s="2429"/>
      <c r="J43" s="2429"/>
      <c r="K43" s="2429"/>
      <c r="L43" s="2429"/>
      <c r="M43" s="2429"/>
    </row>
    <row r="44" spans="2:13" ht="26.25" customHeight="1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</sheetData>
  <sheetProtection/>
  <mergeCells count="12">
    <mergeCell ref="E7:G7"/>
    <mergeCell ref="H7:J8"/>
    <mergeCell ref="B8:D8"/>
    <mergeCell ref="E8:G8"/>
    <mergeCell ref="A43:M43"/>
    <mergeCell ref="A1:Q1"/>
    <mergeCell ref="A2:J2"/>
    <mergeCell ref="A3:J3"/>
    <mergeCell ref="A4:J4"/>
    <mergeCell ref="A5:J5"/>
    <mergeCell ref="A7:A9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24"/>
  <sheetViews>
    <sheetView zoomScale="50" zoomScaleNormal="50" zoomScalePageLayoutView="0" workbookViewId="0" topLeftCell="A1">
      <selection activeCell="E41" sqref="E41"/>
    </sheetView>
  </sheetViews>
  <sheetFormatPr defaultColWidth="9.00390625" defaultRowHeight="12.75"/>
  <cols>
    <col min="1" max="1" width="93.00390625" style="17" customWidth="1"/>
    <col min="2" max="2" width="16.125" style="17" customWidth="1"/>
    <col min="3" max="3" width="12.125" style="17" customWidth="1"/>
    <col min="4" max="4" width="11.00390625" style="17" customWidth="1"/>
    <col min="5" max="5" width="14.375" style="17" customWidth="1"/>
    <col min="6" max="6" width="11.875" style="17" customWidth="1"/>
    <col min="7" max="7" width="9.625" style="17" customWidth="1"/>
    <col min="8" max="8" width="14.25390625" style="17" customWidth="1"/>
    <col min="9" max="9" width="13.125" style="17" customWidth="1"/>
    <col min="10" max="12" width="10.75390625" style="17" customWidth="1"/>
    <col min="13" max="13" width="9.125" style="17" customWidth="1"/>
    <col min="14" max="14" width="12.875" style="17" customWidth="1"/>
    <col min="15" max="15" width="23.375" style="17" customWidth="1"/>
    <col min="16" max="17" width="9.125" style="17" customWidth="1"/>
    <col min="18" max="18" width="10.625" style="17" bestFit="1" customWidth="1"/>
    <col min="19" max="19" width="11.25390625" style="17" customWidth="1"/>
    <col min="20" max="16384" width="9.125" style="17" customWidth="1"/>
  </cols>
  <sheetData>
    <row r="1" spans="1:17" ht="25.5" customHeight="1">
      <c r="A1" s="2416"/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</row>
    <row r="2" spans="1:13" ht="23.25" customHeight="1">
      <c r="A2" s="2416" t="s">
        <v>29</v>
      </c>
      <c r="B2" s="2416"/>
      <c r="C2" s="2416"/>
      <c r="D2" s="2416"/>
      <c r="E2" s="2416"/>
      <c r="F2" s="2416"/>
      <c r="G2" s="2416"/>
      <c r="H2" s="2416"/>
      <c r="I2" s="2416"/>
      <c r="J2" s="2416"/>
      <c r="K2" s="2416"/>
      <c r="L2" s="2416"/>
      <c r="M2" s="2416"/>
    </row>
    <row r="3" spans="1:12" ht="24.75" customHeight="1">
      <c r="A3" s="2416" t="s">
        <v>360</v>
      </c>
      <c r="B3" s="2416"/>
      <c r="C3" s="2416"/>
      <c r="D3" s="2416"/>
      <c r="E3" s="2416"/>
      <c r="F3" s="2416"/>
      <c r="G3" s="2416"/>
      <c r="H3" s="2416"/>
      <c r="I3" s="2416"/>
      <c r="J3" s="2416"/>
      <c r="K3" s="49"/>
      <c r="L3" s="49"/>
    </row>
    <row r="4" ht="33" customHeight="1" thickBot="1">
      <c r="A4" s="18"/>
    </row>
    <row r="5" spans="1:12" ht="33" customHeight="1" thickBot="1">
      <c r="A5" s="2430" t="s">
        <v>9</v>
      </c>
      <c r="B5" s="2433" t="s">
        <v>19</v>
      </c>
      <c r="C5" s="2434"/>
      <c r="D5" s="2435"/>
      <c r="E5" s="2433" t="s">
        <v>20</v>
      </c>
      <c r="F5" s="2434"/>
      <c r="G5" s="2435"/>
      <c r="H5" s="2409" t="s">
        <v>21</v>
      </c>
      <c r="I5" s="2410"/>
      <c r="J5" s="2411"/>
      <c r="K5" s="32"/>
      <c r="L5" s="32"/>
    </row>
    <row r="6" spans="1:12" ht="33" customHeight="1" thickBot="1">
      <c r="A6" s="2431"/>
      <c r="B6" s="2436" t="s">
        <v>5</v>
      </c>
      <c r="C6" s="2437"/>
      <c r="D6" s="2438"/>
      <c r="E6" s="2436" t="s">
        <v>5</v>
      </c>
      <c r="F6" s="2437"/>
      <c r="G6" s="2438"/>
      <c r="H6" s="2412"/>
      <c r="I6" s="2413"/>
      <c r="J6" s="2414"/>
      <c r="K6" s="32"/>
      <c r="L6" s="32"/>
    </row>
    <row r="7" spans="1:12" ht="99.75" customHeight="1" thickBot="1">
      <c r="A7" s="2432"/>
      <c r="B7" s="219" t="s">
        <v>27</v>
      </c>
      <c r="C7" s="222" t="s">
        <v>28</v>
      </c>
      <c r="D7" s="224" t="s">
        <v>4</v>
      </c>
      <c r="E7" s="219" t="s">
        <v>27</v>
      </c>
      <c r="F7" s="222" t="s">
        <v>28</v>
      </c>
      <c r="G7" s="224" t="s">
        <v>4</v>
      </c>
      <c r="H7" s="219" t="s">
        <v>27</v>
      </c>
      <c r="I7" s="222" t="s">
        <v>28</v>
      </c>
      <c r="J7" s="224" t="s">
        <v>4</v>
      </c>
      <c r="K7" s="32"/>
      <c r="L7" s="32"/>
    </row>
    <row r="8" spans="1:12" ht="36.75" customHeight="1" thickBot="1">
      <c r="A8" s="155" t="s">
        <v>22</v>
      </c>
      <c r="B8" s="168"/>
      <c r="C8" s="197"/>
      <c r="D8" s="198"/>
      <c r="E8" s="168"/>
      <c r="F8" s="197"/>
      <c r="G8" s="199"/>
      <c r="H8" s="154"/>
      <c r="I8" s="78"/>
      <c r="J8" s="79"/>
      <c r="K8" s="32"/>
      <c r="L8" s="32"/>
    </row>
    <row r="9" spans="1:12" ht="29.25" customHeight="1" thickBot="1">
      <c r="A9" s="228" t="s">
        <v>30</v>
      </c>
      <c r="B9" s="200">
        <v>0</v>
      </c>
      <c r="C9" s="201">
        <v>0</v>
      </c>
      <c r="D9" s="202">
        <v>0</v>
      </c>
      <c r="E9" s="200">
        <v>0</v>
      </c>
      <c r="F9" s="201">
        <v>0</v>
      </c>
      <c r="G9" s="203">
        <v>0</v>
      </c>
      <c r="H9" s="204">
        <f>B9+E9</f>
        <v>0</v>
      </c>
      <c r="I9" s="204">
        <f>C9+F9</f>
        <v>0</v>
      </c>
      <c r="J9" s="205">
        <f>D9+G9</f>
        <v>0</v>
      </c>
      <c r="K9" s="32"/>
      <c r="L9" s="32"/>
    </row>
    <row r="10" spans="1:12" ht="36.75" customHeight="1" thickBot="1">
      <c r="A10" s="19" t="s">
        <v>12</v>
      </c>
      <c r="B10" s="58">
        <f aca="true" t="shared" si="0" ref="B10:G10">SUM(B8:B9)</f>
        <v>0</v>
      </c>
      <c r="C10" s="58">
        <f t="shared" si="0"/>
        <v>0</v>
      </c>
      <c r="D10" s="58">
        <f t="shared" si="0"/>
        <v>0</v>
      </c>
      <c r="E10" s="58">
        <f t="shared" si="0"/>
        <v>0</v>
      </c>
      <c r="F10" s="58">
        <f t="shared" si="0"/>
        <v>0</v>
      </c>
      <c r="G10" s="58">
        <f t="shared" si="0"/>
        <v>0</v>
      </c>
      <c r="H10" s="58">
        <f>SUM(H9:H9)</f>
        <v>0</v>
      </c>
      <c r="I10" s="58">
        <f>SUM(I9:I9)</f>
        <v>0</v>
      </c>
      <c r="J10" s="62">
        <f>SUM(J9:J9)</f>
        <v>0</v>
      </c>
      <c r="K10" s="32"/>
      <c r="L10" s="32"/>
    </row>
    <row r="11" spans="1:12" ht="27" customHeight="1" thickBot="1">
      <c r="A11" s="19" t="s">
        <v>23</v>
      </c>
      <c r="B11" s="56"/>
      <c r="C11" s="161"/>
      <c r="D11" s="162"/>
      <c r="E11" s="56"/>
      <c r="F11" s="161"/>
      <c r="G11" s="162"/>
      <c r="H11" s="57"/>
      <c r="I11" s="161"/>
      <c r="J11" s="163"/>
      <c r="K11" s="32"/>
      <c r="L11" s="32"/>
    </row>
    <row r="12" spans="1:12" ht="31.5" customHeight="1" thickBot="1">
      <c r="A12" s="41" t="s">
        <v>11</v>
      </c>
      <c r="B12" s="4"/>
      <c r="C12" s="6"/>
      <c r="D12" s="21"/>
      <c r="E12" s="4"/>
      <c r="F12" s="6"/>
      <c r="G12" s="21"/>
      <c r="H12" s="57"/>
      <c r="I12" s="88"/>
      <c r="J12" s="95"/>
      <c r="K12" s="29"/>
      <c r="L12" s="29"/>
    </row>
    <row r="13" spans="1:12" ht="24.75" customHeight="1" thickBot="1">
      <c r="A13" s="228" t="s">
        <v>30</v>
      </c>
      <c r="B13" s="229">
        <v>0</v>
      </c>
      <c r="C13" s="229">
        <v>0</v>
      </c>
      <c r="D13" s="230">
        <f>SUM(B13:C13)</f>
        <v>0</v>
      </c>
      <c r="E13" s="229">
        <v>0</v>
      </c>
      <c r="F13" s="229">
        <v>0</v>
      </c>
      <c r="G13" s="230">
        <v>0</v>
      </c>
      <c r="H13" s="204">
        <f>B13+E13</f>
        <v>0</v>
      </c>
      <c r="I13" s="204">
        <f>C13+F13</f>
        <v>0</v>
      </c>
      <c r="J13" s="205">
        <f>D13+G13</f>
        <v>0</v>
      </c>
      <c r="K13" s="26"/>
      <c r="L13" s="26"/>
    </row>
    <row r="14" spans="1:12" ht="24.75" customHeight="1" thickBot="1">
      <c r="A14" s="2" t="s">
        <v>8</v>
      </c>
      <c r="B14" s="208">
        <f aca="true" t="shared" si="1" ref="B14:J14">SUM(B13:B13)</f>
        <v>0</v>
      </c>
      <c r="C14" s="208">
        <f t="shared" si="1"/>
        <v>0</v>
      </c>
      <c r="D14" s="208">
        <f t="shared" si="1"/>
        <v>0</v>
      </c>
      <c r="E14" s="208">
        <f t="shared" si="1"/>
        <v>0</v>
      </c>
      <c r="F14" s="208">
        <f t="shared" si="1"/>
        <v>0</v>
      </c>
      <c r="G14" s="172">
        <f t="shared" si="1"/>
        <v>0</v>
      </c>
      <c r="H14" s="208">
        <f t="shared" si="1"/>
        <v>0</v>
      </c>
      <c r="I14" s="208">
        <f t="shared" si="1"/>
        <v>0</v>
      </c>
      <c r="J14" s="172">
        <f t="shared" si="1"/>
        <v>0</v>
      </c>
      <c r="K14" s="33"/>
      <c r="L14" s="33"/>
    </row>
    <row r="15" spans="1:12" ht="24.75" customHeight="1" thickBot="1">
      <c r="A15" s="220" t="s">
        <v>26</v>
      </c>
      <c r="B15" s="186"/>
      <c r="C15" s="187"/>
      <c r="D15" s="188"/>
      <c r="E15" s="186"/>
      <c r="F15" s="187"/>
      <c r="G15" s="195"/>
      <c r="H15" s="209"/>
      <c r="I15" s="210"/>
      <c r="J15" s="211"/>
      <c r="K15" s="26"/>
      <c r="L15" s="26"/>
    </row>
    <row r="16" spans="1:12" ht="24.75" customHeight="1" thickBot="1">
      <c r="A16" s="228" t="s">
        <v>30</v>
      </c>
      <c r="B16" s="174">
        <v>0</v>
      </c>
      <c r="C16" s="175">
        <v>0</v>
      </c>
      <c r="D16" s="104">
        <f>SUM(B16:C16)</f>
        <v>0</v>
      </c>
      <c r="E16" s="231">
        <v>0</v>
      </c>
      <c r="F16" s="176">
        <v>0</v>
      </c>
      <c r="G16" s="104">
        <f>SUM(E16:F16)</f>
        <v>0</v>
      </c>
      <c r="H16" s="204">
        <f>B16+E16</f>
        <v>0</v>
      </c>
      <c r="I16" s="212">
        <f>C16+F16</f>
        <v>0</v>
      </c>
      <c r="J16" s="205">
        <f>D16+G16</f>
        <v>0</v>
      </c>
      <c r="K16" s="26"/>
      <c r="L16" s="26"/>
    </row>
    <row r="17" spans="1:12" ht="36.75" customHeight="1" thickBot="1">
      <c r="A17" s="2" t="s">
        <v>13</v>
      </c>
      <c r="B17" s="171">
        <f aca="true" t="shared" si="2" ref="B17:J17">SUM(B16:B16)</f>
        <v>0</v>
      </c>
      <c r="C17" s="171">
        <f t="shared" si="2"/>
        <v>0</v>
      </c>
      <c r="D17" s="171">
        <f t="shared" si="2"/>
        <v>0</v>
      </c>
      <c r="E17" s="171">
        <f t="shared" si="2"/>
        <v>0</v>
      </c>
      <c r="F17" s="171">
        <f t="shared" si="2"/>
        <v>0</v>
      </c>
      <c r="G17" s="171">
        <f t="shared" si="2"/>
        <v>0</v>
      </c>
      <c r="H17" s="171">
        <f t="shared" si="2"/>
        <v>0</v>
      </c>
      <c r="I17" s="171">
        <f t="shared" si="2"/>
        <v>0</v>
      </c>
      <c r="J17" s="172">
        <f t="shared" si="2"/>
        <v>0</v>
      </c>
      <c r="K17" s="26"/>
      <c r="L17" s="26"/>
    </row>
    <row r="18" spans="1:12" ht="30" customHeight="1" thickBot="1">
      <c r="A18" s="35" t="s">
        <v>10</v>
      </c>
      <c r="B18" s="58">
        <f aca="true" t="shared" si="3" ref="B18:J18">B14</f>
        <v>0</v>
      </c>
      <c r="C18" s="58">
        <f t="shared" si="3"/>
        <v>0</v>
      </c>
      <c r="D18" s="58">
        <f t="shared" si="3"/>
        <v>0</v>
      </c>
      <c r="E18" s="58">
        <f t="shared" si="3"/>
        <v>0</v>
      </c>
      <c r="F18" s="58">
        <f t="shared" si="3"/>
        <v>0</v>
      </c>
      <c r="G18" s="59">
        <f t="shared" si="3"/>
        <v>0</v>
      </c>
      <c r="H18" s="59">
        <f t="shared" si="3"/>
        <v>0</v>
      </c>
      <c r="I18" s="59">
        <f t="shared" si="3"/>
        <v>0</v>
      </c>
      <c r="J18" s="62">
        <f t="shared" si="3"/>
        <v>0</v>
      </c>
      <c r="K18" s="36"/>
      <c r="L18" s="36"/>
    </row>
    <row r="19" spans="1:12" ht="26.25" thickBot="1">
      <c r="A19" s="35" t="s">
        <v>14</v>
      </c>
      <c r="B19" s="58">
        <f aca="true" t="shared" si="4" ref="B19:J19">B17</f>
        <v>0</v>
      </c>
      <c r="C19" s="58">
        <f t="shared" si="4"/>
        <v>0</v>
      </c>
      <c r="D19" s="58">
        <f t="shared" si="4"/>
        <v>0</v>
      </c>
      <c r="E19" s="58">
        <f t="shared" si="4"/>
        <v>0</v>
      </c>
      <c r="F19" s="58">
        <f t="shared" si="4"/>
        <v>0</v>
      </c>
      <c r="G19" s="59">
        <f t="shared" si="4"/>
        <v>0</v>
      </c>
      <c r="H19" s="59">
        <f t="shared" si="4"/>
        <v>0</v>
      </c>
      <c r="I19" s="59">
        <f t="shared" si="4"/>
        <v>0</v>
      </c>
      <c r="J19" s="62">
        <f t="shared" si="4"/>
        <v>0</v>
      </c>
      <c r="K19" s="27"/>
      <c r="L19" s="27"/>
    </row>
    <row r="20" spans="1:12" ht="26.25" thickBot="1">
      <c r="A20" s="3" t="s">
        <v>15</v>
      </c>
      <c r="B20" s="60">
        <f aca="true" t="shared" si="5" ref="B20:J20">SUM(B18:B19)</f>
        <v>0</v>
      </c>
      <c r="C20" s="60">
        <f t="shared" si="5"/>
        <v>0</v>
      </c>
      <c r="D20" s="60">
        <f t="shared" si="5"/>
        <v>0</v>
      </c>
      <c r="E20" s="60">
        <f t="shared" si="5"/>
        <v>0</v>
      </c>
      <c r="F20" s="60">
        <f t="shared" si="5"/>
        <v>0</v>
      </c>
      <c r="G20" s="61">
        <f t="shared" si="5"/>
        <v>0</v>
      </c>
      <c r="H20" s="61">
        <f t="shared" si="5"/>
        <v>0</v>
      </c>
      <c r="I20" s="61">
        <f t="shared" si="5"/>
        <v>0</v>
      </c>
      <c r="J20" s="63">
        <f t="shared" si="5"/>
        <v>0</v>
      </c>
      <c r="K20" s="27"/>
      <c r="L20" s="27"/>
    </row>
    <row r="21" spans="1:12" ht="12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1" ht="25.5" customHeight="1" hidden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30"/>
    </row>
    <row r="23" spans="1:13" ht="37.5" customHeight="1">
      <c r="A23" s="2429" t="s">
        <v>31</v>
      </c>
      <c r="B23" s="2429"/>
      <c r="C23" s="2429"/>
      <c r="D23" s="2429"/>
      <c r="E23" s="2429"/>
      <c r="F23" s="2429"/>
      <c r="G23" s="2429"/>
      <c r="H23" s="2429"/>
      <c r="I23" s="2429"/>
      <c r="J23" s="2429"/>
      <c r="K23" s="2429"/>
      <c r="L23" s="2429"/>
      <c r="M23" s="2429"/>
    </row>
    <row r="24" spans="2:13" ht="26.25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</sheetData>
  <sheetProtection/>
  <mergeCells count="10">
    <mergeCell ref="A23:M23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T45"/>
  <sheetViews>
    <sheetView zoomScale="50" zoomScaleNormal="50" zoomScalePageLayoutView="0" workbookViewId="0" topLeftCell="A1">
      <selection activeCell="S36" sqref="S36"/>
    </sheetView>
  </sheetViews>
  <sheetFormatPr defaultColWidth="9.00390625" defaultRowHeight="12.75"/>
  <cols>
    <col min="1" max="1" width="93.00390625" style="17" customWidth="1"/>
    <col min="2" max="2" width="13.875" style="17" customWidth="1"/>
    <col min="3" max="3" width="12.125" style="17" customWidth="1"/>
    <col min="4" max="4" width="11.00390625" style="17" customWidth="1"/>
    <col min="5" max="5" width="14.125" style="17" customWidth="1"/>
    <col min="6" max="6" width="11.875" style="17" customWidth="1"/>
    <col min="7" max="7" width="9.625" style="17" customWidth="1"/>
    <col min="8" max="8" width="11.625" style="17" customWidth="1"/>
    <col min="9" max="10" width="9.625" style="17" customWidth="1"/>
    <col min="11" max="11" width="14.25390625" style="17" customWidth="1"/>
    <col min="12" max="12" width="13.125" style="17" customWidth="1"/>
    <col min="13" max="15" width="10.75390625" style="17" customWidth="1"/>
    <col min="16" max="16" width="9.125" style="17" customWidth="1"/>
    <col min="17" max="17" width="12.875" style="17" customWidth="1"/>
    <col min="18" max="18" width="23.375" style="17" customWidth="1"/>
    <col min="19" max="20" width="9.125" style="17" customWidth="1"/>
    <col min="21" max="21" width="10.625" style="17" bestFit="1" customWidth="1"/>
    <col min="22" max="22" width="11.25390625" style="17" customWidth="1"/>
    <col min="23" max="16384" width="9.125" style="17" customWidth="1"/>
  </cols>
  <sheetData>
    <row r="1" spans="1:20" ht="25.5" customHeight="1">
      <c r="A1" s="2416"/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  <c r="R1" s="2416"/>
      <c r="S1" s="2416"/>
      <c r="T1" s="2416"/>
    </row>
    <row r="2" spans="1:15" ht="24.75" customHeight="1">
      <c r="A2" s="2416" t="s">
        <v>96</v>
      </c>
      <c r="B2" s="2416"/>
      <c r="C2" s="2416"/>
      <c r="D2" s="2416"/>
      <c r="E2" s="2416"/>
      <c r="F2" s="2416"/>
      <c r="G2" s="2416"/>
      <c r="H2" s="2416"/>
      <c r="I2" s="2416"/>
      <c r="J2" s="2416"/>
      <c r="K2" s="2416"/>
      <c r="L2" s="2416"/>
      <c r="M2" s="2416"/>
      <c r="N2" s="49"/>
      <c r="O2" s="49"/>
    </row>
    <row r="3" spans="1:15" ht="24.75" customHeight="1">
      <c r="A3" s="2416" t="s">
        <v>97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49"/>
      <c r="O3" s="49"/>
    </row>
    <row r="4" spans="1:15" ht="24.75" customHeight="1">
      <c r="A4" s="2543" t="s">
        <v>98</v>
      </c>
      <c r="B4" s="2543"/>
      <c r="C4" s="2543"/>
      <c r="D4" s="2543"/>
      <c r="E4" s="2543"/>
      <c r="F4" s="2543"/>
      <c r="G4" s="2543"/>
      <c r="H4" s="2543"/>
      <c r="I4" s="2543"/>
      <c r="J4" s="2543"/>
      <c r="K4" s="2543"/>
      <c r="L4" s="2543"/>
      <c r="M4" s="2543"/>
      <c r="N4" s="49"/>
      <c r="O4" s="49"/>
    </row>
    <row r="5" spans="1:15" ht="24.75" customHeight="1">
      <c r="A5" s="2416" t="s">
        <v>357</v>
      </c>
      <c r="B5" s="2416"/>
      <c r="C5" s="2416"/>
      <c r="D5" s="2416"/>
      <c r="E5" s="2416"/>
      <c r="F5" s="2416"/>
      <c r="G5" s="2416"/>
      <c r="H5" s="2416"/>
      <c r="I5" s="2416"/>
      <c r="J5" s="2416"/>
      <c r="K5" s="2416"/>
      <c r="L5" s="2416"/>
      <c r="M5" s="2416"/>
      <c r="N5" s="49"/>
      <c r="O5" s="49"/>
    </row>
    <row r="6" ht="33" customHeight="1" thickBot="1">
      <c r="A6" s="18"/>
    </row>
    <row r="7" spans="1:15" ht="33" customHeight="1" thickBot="1">
      <c r="A7" s="2418" t="s">
        <v>9</v>
      </c>
      <c r="B7" s="2433" t="s">
        <v>19</v>
      </c>
      <c r="C7" s="2434"/>
      <c r="D7" s="2435"/>
      <c r="E7" s="2433" t="s">
        <v>20</v>
      </c>
      <c r="F7" s="2434"/>
      <c r="G7" s="2435"/>
      <c r="H7" s="2433" t="s">
        <v>32</v>
      </c>
      <c r="I7" s="2434"/>
      <c r="J7" s="2435"/>
      <c r="K7" s="2409" t="s">
        <v>21</v>
      </c>
      <c r="L7" s="2410"/>
      <c r="M7" s="2411"/>
      <c r="N7" s="32"/>
      <c r="O7" s="32"/>
    </row>
    <row r="8" spans="1:15" ht="33" customHeight="1" thickBot="1">
      <c r="A8" s="2419"/>
      <c r="B8" s="2540" t="s">
        <v>5</v>
      </c>
      <c r="C8" s="2541"/>
      <c r="D8" s="2542"/>
      <c r="E8" s="2540" t="s">
        <v>5</v>
      </c>
      <c r="F8" s="2541"/>
      <c r="G8" s="2542"/>
      <c r="H8" s="2540" t="s">
        <v>5</v>
      </c>
      <c r="I8" s="2541"/>
      <c r="J8" s="2542"/>
      <c r="K8" s="2412"/>
      <c r="L8" s="2413"/>
      <c r="M8" s="2414"/>
      <c r="N8" s="32"/>
      <c r="O8" s="32"/>
    </row>
    <row r="9" spans="1:15" ht="99.75" customHeight="1" thickBot="1">
      <c r="A9" s="2539"/>
      <c r="B9" s="219" t="s">
        <v>27</v>
      </c>
      <c r="C9" s="222" t="s">
        <v>28</v>
      </c>
      <c r="D9" s="224" t="s">
        <v>4</v>
      </c>
      <c r="E9" s="219" t="s">
        <v>27</v>
      </c>
      <c r="F9" s="222" t="s">
        <v>28</v>
      </c>
      <c r="G9" s="224" t="s">
        <v>4</v>
      </c>
      <c r="H9" s="219" t="s">
        <v>27</v>
      </c>
      <c r="I9" s="222" t="s">
        <v>28</v>
      </c>
      <c r="J9" s="224" t="s">
        <v>4</v>
      </c>
      <c r="K9" s="219" t="s">
        <v>27</v>
      </c>
      <c r="L9" s="222" t="s">
        <v>28</v>
      </c>
      <c r="M9" s="224" t="s">
        <v>4</v>
      </c>
      <c r="N9" s="32"/>
      <c r="O9" s="32"/>
    </row>
    <row r="10" spans="1:15" ht="36.75" customHeight="1" thickBot="1">
      <c r="A10" s="2" t="s">
        <v>22</v>
      </c>
      <c r="B10" s="53"/>
      <c r="C10" s="749"/>
      <c r="D10" s="750"/>
      <c r="E10" s="53"/>
      <c r="F10" s="749"/>
      <c r="G10" s="751"/>
      <c r="H10" s="53"/>
      <c r="I10" s="749"/>
      <c r="J10" s="750"/>
      <c r="K10" s="752"/>
      <c r="L10" s="753"/>
      <c r="M10" s="754"/>
      <c r="N10" s="32"/>
      <c r="O10" s="32"/>
    </row>
    <row r="11" spans="1:15" ht="29.25" customHeight="1">
      <c r="A11" s="748" t="s">
        <v>62</v>
      </c>
      <c r="B11" s="1488">
        <v>40</v>
      </c>
      <c r="C11" s="1489">
        <v>13</v>
      </c>
      <c r="D11" s="1490">
        <f aca="true" t="shared" si="0" ref="D11:D17">SUM(B11:C11)</f>
        <v>53</v>
      </c>
      <c r="E11" s="1488">
        <v>73</v>
      </c>
      <c r="F11" s="1491">
        <v>184</v>
      </c>
      <c r="G11" s="1490">
        <f aca="true" t="shared" si="1" ref="G11:G17">SUM(E11:F11)</f>
        <v>257</v>
      </c>
      <c r="H11" s="1488">
        <f>H31+H21</f>
        <v>0</v>
      </c>
      <c r="I11" s="1491">
        <v>0</v>
      </c>
      <c r="J11" s="1490">
        <f>SUM(H11:I11)</f>
        <v>0</v>
      </c>
      <c r="K11" s="1492">
        <f>SUM(B11+E11+H11)</f>
        <v>113</v>
      </c>
      <c r="L11" s="1493">
        <f>SUM(C11+F11+I11)</f>
        <v>197</v>
      </c>
      <c r="M11" s="1494">
        <f>SUM(K11:L11)</f>
        <v>310</v>
      </c>
      <c r="N11" s="32"/>
      <c r="O11" s="32"/>
    </row>
    <row r="12" spans="1:15" ht="27.75" customHeight="1">
      <c r="A12" s="419" t="s">
        <v>61</v>
      </c>
      <c r="B12" s="1495">
        <v>21</v>
      </c>
      <c r="C12" s="1496">
        <v>10</v>
      </c>
      <c r="D12" s="1497">
        <f t="shared" si="0"/>
        <v>31</v>
      </c>
      <c r="E12" s="1495">
        <v>15</v>
      </c>
      <c r="F12" s="1496">
        <v>40</v>
      </c>
      <c r="G12" s="1497">
        <f t="shared" si="1"/>
        <v>55</v>
      </c>
      <c r="H12" s="1495">
        <f>H32+H22</f>
        <v>0</v>
      </c>
      <c r="I12" s="1496">
        <f>I32+I22</f>
        <v>0</v>
      </c>
      <c r="J12" s="1497">
        <f>J32+J22</f>
        <v>0</v>
      </c>
      <c r="K12" s="1498">
        <f aca="true" t="shared" si="2" ref="K12:L17">SUM(B12+E12+H12)</f>
        <v>36</v>
      </c>
      <c r="L12" s="1499">
        <f t="shared" si="2"/>
        <v>50</v>
      </c>
      <c r="M12" s="1500">
        <f aca="true" t="shared" si="3" ref="M12:M17">SUM(K12:L12)</f>
        <v>86</v>
      </c>
      <c r="N12" s="32"/>
      <c r="O12" s="32"/>
    </row>
    <row r="13" spans="1:15" ht="27.75" customHeight="1">
      <c r="A13" s="1271" t="s">
        <v>105</v>
      </c>
      <c r="B13" s="1495">
        <v>5</v>
      </c>
      <c r="C13" s="1496">
        <f>C35+C23</f>
        <v>0</v>
      </c>
      <c r="D13" s="1497">
        <f t="shared" si="0"/>
        <v>5</v>
      </c>
      <c r="E13" s="1495">
        <v>5</v>
      </c>
      <c r="F13" s="1496">
        <v>1</v>
      </c>
      <c r="G13" s="1497">
        <f t="shared" si="1"/>
        <v>6</v>
      </c>
      <c r="H13" s="1495">
        <f>H35+H23</f>
        <v>0</v>
      </c>
      <c r="I13" s="1496">
        <f>I35+I23</f>
        <v>0</v>
      </c>
      <c r="J13" s="1497">
        <f>J35+J23</f>
        <v>0</v>
      </c>
      <c r="K13" s="1498">
        <f t="shared" si="2"/>
        <v>10</v>
      </c>
      <c r="L13" s="1499">
        <f t="shared" si="2"/>
        <v>1</v>
      </c>
      <c r="M13" s="1500">
        <f t="shared" si="3"/>
        <v>11</v>
      </c>
      <c r="N13" s="32"/>
      <c r="O13" s="32"/>
    </row>
    <row r="14" spans="1:15" ht="27.75" customHeight="1">
      <c r="A14" s="1272" t="s">
        <v>103</v>
      </c>
      <c r="B14" s="1495">
        <v>0</v>
      </c>
      <c r="C14" s="1496">
        <v>9</v>
      </c>
      <c r="D14" s="1497">
        <f t="shared" si="0"/>
        <v>9</v>
      </c>
      <c r="E14" s="1495">
        <v>0</v>
      </c>
      <c r="F14" s="1496">
        <v>20</v>
      </c>
      <c r="G14" s="1497">
        <f t="shared" si="1"/>
        <v>20</v>
      </c>
      <c r="H14" s="1495">
        <v>0</v>
      </c>
      <c r="I14" s="1496">
        <v>0</v>
      </c>
      <c r="J14" s="1497">
        <f>J36+J24</f>
        <v>0</v>
      </c>
      <c r="K14" s="1498">
        <f t="shared" si="2"/>
        <v>0</v>
      </c>
      <c r="L14" s="1499">
        <f t="shared" si="2"/>
        <v>29</v>
      </c>
      <c r="M14" s="1500">
        <f t="shared" si="3"/>
        <v>29</v>
      </c>
      <c r="N14" s="32"/>
      <c r="O14" s="32"/>
    </row>
    <row r="15" spans="1:15" ht="27.75" customHeight="1">
      <c r="A15" s="1272" t="s">
        <v>175</v>
      </c>
      <c r="B15" s="1495">
        <v>0</v>
      </c>
      <c r="C15" s="1496">
        <v>0</v>
      </c>
      <c r="D15" s="1497">
        <f t="shared" si="0"/>
        <v>0</v>
      </c>
      <c r="E15" s="1495">
        <v>0</v>
      </c>
      <c r="F15" s="1496">
        <v>0</v>
      </c>
      <c r="G15" s="1497">
        <f t="shared" si="1"/>
        <v>0</v>
      </c>
      <c r="H15" s="1495">
        <v>0</v>
      </c>
      <c r="I15" s="1496">
        <v>0</v>
      </c>
      <c r="J15" s="1497">
        <f>J37+J25</f>
        <v>0</v>
      </c>
      <c r="K15" s="1498">
        <f t="shared" si="2"/>
        <v>0</v>
      </c>
      <c r="L15" s="1499">
        <f t="shared" si="2"/>
        <v>0</v>
      </c>
      <c r="M15" s="1500">
        <f t="shared" si="3"/>
        <v>0</v>
      </c>
      <c r="N15" s="32"/>
      <c r="O15" s="32"/>
    </row>
    <row r="16" spans="1:15" ht="30.75" customHeight="1">
      <c r="A16" s="1273" t="s">
        <v>30</v>
      </c>
      <c r="B16" s="1495">
        <v>13</v>
      </c>
      <c r="C16" s="2033">
        <v>89</v>
      </c>
      <c r="D16" s="1497">
        <f t="shared" si="0"/>
        <v>102</v>
      </c>
      <c r="E16" s="1495">
        <v>16</v>
      </c>
      <c r="F16" s="1496">
        <v>57</v>
      </c>
      <c r="G16" s="1497">
        <f t="shared" si="1"/>
        <v>73</v>
      </c>
      <c r="H16" s="1495">
        <f>H37+H26</f>
        <v>0</v>
      </c>
      <c r="I16" s="1496">
        <f>I37+I26</f>
        <v>0</v>
      </c>
      <c r="J16" s="1497">
        <f>J37+J26</f>
        <v>0</v>
      </c>
      <c r="K16" s="1498">
        <f t="shared" si="2"/>
        <v>29</v>
      </c>
      <c r="L16" s="1499">
        <f t="shared" si="2"/>
        <v>146</v>
      </c>
      <c r="M16" s="1500">
        <f t="shared" si="3"/>
        <v>175</v>
      </c>
      <c r="N16" s="32"/>
      <c r="O16" s="32"/>
    </row>
    <row r="17" spans="1:15" ht="30.75" customHeight="1" thickBot="1">
      <c r="A17" s="1501" t="s">
        <v>63</v>
      </c>
      <c r="B17" s="1495">
        <v>0</v>
      </c>
      <c r="C17" s="1496">
        <v>0</v>
      </c>
      <c r="D17" s="1497">
        <f t="shared" si="0"/>
        <v>0</v>
      </c>
      <c r="E17" s="1495">
        <v>3</v>
      </c>
      <c r="F17" s="1496">
        <v>30</v>
      </c>
      <c r="G17" s="1497">
        <f t="shared" si="1"/>
        <v>33</v>
      </c>
      <c r="H17" s="1495">
        <v>0</v>
      </c>
      <c r="I17" s="1496">
        <v>0</v>
      </c>
      <c r="J17" s="1497">
        <f>SUM(H17:I17)</f>
        <v>0</v>
      </c>
      <c r="K17" s="1498">
        <f t="shared" si="2"/>
        <v>3</v>
      </c>
      <c r="L17" s="1499">
        <f t="shared" si="2"/>
        <v>30</v>
      </c>
      <c r="M17" s="1500">
        <f t="shared" si="3"/>
        <v>33</v>
      </c>
      <c r="N17" s="32"/>
      <c r="O17" s="32"/>
    </row>
    <row r="18" spans="1:15" ht="36.75" customHeight="1" thickBot="1">
      <c r="A18" s="1275" t="s">
        <v>12</v>
      </c>
      <c r="B18" s="1276">
        <f aca="true" t="shared" si="4" ref="B18:L18">SUM(B10:B17)</f>
        <v>79</v>
      </c>
      <c r="C18" s="1276">
        <f t="shared" si="4"/>
        <v>121</v>
      </c>
      <c r="D18" s="1276">
        <f t="shared" si="4"/>
        <v>200</v>
      </c>
      <c r="E18" s="1276">
        <f t="shared" si="4"/>
        <v>112</v>
      </c>
      <c r="F18" s="1276">
        <f t="shared" si="4"/>
        <v>332</v>
      </c>
      <c r="G18" s="1276">
        <f t="shared" si="4"/>
        <v>444</v>
      </c>
      <c r="H18" s="1276">
        <f t="shared" si="4"/>
        <v>0</v>
      </c>
      <c r="I18" s="1276">
        <f t="shared" si="4"/>
        <v>0</v>
      </c>
      <c r="J18" s="1276">
        <f t="shared" si="4"/>
        <v>0</v>
      </c>
      <c r="K18" s="1276">
        <f t="shared" si="4"/>
        <v>191</v>
      </c>
      <c r="L18" s="1276">
        <f t="shared" si="4"/>
        <v>453</v>
      </c>
      <c r="M18" s="1292">
        <f>SUM(M11:M17)</f>
        <v>644</v>
      </c>
      <c r="N18" s="32"/>
      <c r="O18" s="32"/>
    </row>
    <row r="19" spans="1:15" ht="27" customHeight="1" thickBot="1">
      <c r="A19" s="1275" t="s">
        <v>23</v>
      </c>
      <c r="B19" s="1277"/>
      <c r="C19" s="1278"/>
      <c r="D19" s="1279"/>
      <c r="E19" s="1277"/>
      <c r="F19" s="1278"/>
      <c r="G19" s="1279"/>
      <c r="H19" s="1277"/>
      <c r="I19" s="1278"/>
      <c r="J19" s="1279"/>
      <c r="K19" s="1280"/>
      <c r="L19" s="1278"/>
      <c r="M19" s="646"/>
      <c r="N19" s="32"/>
      <c r="O19" s="32"/>
    </row>
    <row r="20" spans="1:15" ht="31.5" customHeight="1" thickBot="1">
      <c r="A20" s="1281" t="s">
        <v>11</v>
      </c>
      <c r="B20" s="1277"/>
      <c r="C20" s="1282"/>
      <c r="D20" s="1283"/>
      <c r="E20" s="1277"/>
      <c r="F20" s="1282"/>
      <c r="G20" s="1283"/>
      <c r="H20" s="1277"/>
      <c r="I20" s="1282"/>
      <c r="J20" s="1283"/>
      <c r="K20" s="1280"/>
      <c r="L20" s="1361"/>
      <c r="M20" s="1502"/>
      <c r="N20" s="29"/>
      <c r="O20" s="29"/>
    </row>
    <row r="21" spans="1:15" ht="24.75" customHeight="1">
      <c r="A21" s="1260" t="s">
        <v>62</v>
      </c>
      <c r="B21" s="1503">
        <v>40</v>
      </c>
      <c r="C21" s="1503">
        <v>13</v>
      </c>
      <c r="D21" s="1504">
        <f>SUM(B21:C21)</f>
        <v>53</v>
      </c>
      <c r="E21" s="1503">
        <v>73</v>
      </c>
      <c r="F21" s="1505">
        <v>182</v>
      </c>
      <c r="G21" s="1504">
        <f aca="true" t="shared" si="5" ref="G21:G27">SUM(E21:F21)</f>
        <v>255</v>
      </c>
      <c r="H21" s="1503">
        <v>0</v>
      </c>
      <c r="I21" s="1503">
        <v>0</v>
      </c>
      <c r="J21" s="1504">
        <f>SUM(H21:I21)</f>
        <v>0</v>
      </c>
      <c r="K21" s="1506">
        <f aca="true" t="shared" si="6" ref="K21:M26">B21+E21+H21</f>
        <v>113</v>
      </c>
      <c r="L21" s="1507">
        <f t="shared" si="6"/>
        <v>195</v>
      </c>
      <c r="M21" s="1508">
        <f t="shared" si="6"/>
        <v>308</v>
      </c>
      <c r="N21" s="26"/>
      <c r="O21" s="26"/>
    </row>
    <row r="22" spans="1:15" ht="24.75" customHeight="1">
      <c r="A22" s="419" t="s">
        <v>61</v>
      </c>
      <c r="B22" s="1509">
        <v>21</v>
      </c>
      <c r="C22" s="1509">
        <v>10</v>
      </c>
      <c r="D22" s="1510">
        <f aca="true" t="shared" si="7" ref="D22:D27">SUM(B22:C22)</f>
        <v>31</v>
      </c>
      <c r="E22" s="1509">
        <v>15</v>
      </c>
      <c r="F22" s="1497">
        <v>39</v>
      </c>
      <c r="G22" s="1511">
        <f t="shared" si="5"/>
        <v>54</v>
      </c>
      <c r="H22" s="1509">
        <v>0</v>
      </c>
      <c r="I22" s="1509">
        <v>0</v>
      </c>
      <c r="J22" s="1511">
        <f>SUM(H22:I22)</f>
        <v>0</v>
      </c>
      <c r="K22" s="1498">
        <f t="shared" si="6"/>
        <v>36</v>
      </c>
      <c r="L22" s="1499">
        <f t="shared" si="6"/>
        <v>49</v>
      </c>
      <c r="M22" s="1500">
        <f t="shared" si="6"/>
        <v>85</v>
      </c>
      <c r="N22" s="26"/>
      <c r="O22" s="26"/>
    </row>
    <row r="23" spans="1:15" ht="24.75" customHeight="1">
      <c r="A23" s="1271" t="s">
        <v>105</v>
      </c>
      <c r="B23" s="1509">
        <v>5</v>
      </c>
      <c r="C23" s="1509">
        <v>0</v>
      </c>
      <c r="D23" s="1510">
        <f t="shared" si="7"/>
        <v>5</v>
      </c>
      <c r="E23" s="1509">
        <v>5</v>
      </c>
      <c r="F23" s="1497">
        <v>1</v>
      </c>
      <c r="G23" s="1511">
        <f t="shared" si="5"/>
        <v>6</v>
      </c>
      <c r="H23" s="1509">
        <v>0</v>
      </c>
      <c r="I23" s="1509">
        <v>0</v>
      </c>
      <c r="J23" s="1511">
        <f>SUM(H23:I23)</f>
        <v>0</v>
      </c>
      <c r="K23" s="1498">
        <f t="shared" si="6"/>
        <v>10</v>
      </c>
      <c r="L23" s="1499">
        <f t="shared" si="6"/>
        <v>1</v>
      </c>
      <c r="M23" s="1500">
        <f t="shared" si="6"/>
        <v>11</v>
      </c>
      <c r="N23" s="26"/>
      <c r="O23" s="26"/>
    </row>
    <row r="24" spans="1:15" ht="24.75" customHeight="1">
      <c r="A24" s="1272" t="s">
        <v>103</v>
      </c>
      <c r="B24" s="1496">
        <v>0</v>
      </c>
      <c r="C24" s="1496">
        <v>9</v>
      </c>
      <c r="D24" s="1510">
        <f t="shared" si="7"/>
        <v>9</v>
      </c>
      <c r="E24" s="1496">
        <v>0</v>
      </c>
      <c r="F24" s="1496">
        <v>19</v>
      </c>
      <c r="G24" s="1511">
        <f t="shared" si="5"/>
        <v>19</v>
      </c>
      <c r="H24" s="1509">
        <v>0</v>
      </c>
      <c r="I24" s="1496">
        <v>0</v>
      </c>
      <c r="J24" s="1496">
        <v>0</v>
      </c>
      <c r="K24" s="1498">
        <f t="shared" si="6"/>
        <v>0</v>
      </c>
      <c r="L24" s="1499">
        <f t="shared" si="6"/>
        <v>28</v>
      </c>
      <c r="M24" s="1500">
        <f t="shared" si="6"/>
        <v>28</v>
      </c>
      <c r="N24" s="26"/>
      <c r="O24" s="26"/>
    </row>
    <row r="25" spans="1:15" ht="24.75" customHeight="1">
      <c r="A25" s="1272" t="s">
        <v>175</v>
      </c>
      <c r="B25" s="1496">
        <v>0</v>
      </c>
      <c r="C25" s="1496">
        <v>0</v>
      </c>
      <c r="D25" s="1510">
        <f t="shared" si="7"/>
        <v>0</v>
      </c>
      <c r="E25" s="1496">
        <v>0</v>
      </c>
      <c r="F25" s="1496">
        <v>0</v>
      </c>
      <c r="G25" s="1511">
        <f t="shared" si="5"/>
        <v>0</v>
      </c>
      <c r="H25" s="1509">
        <v>0</v>
      </c>
      <c r="I25" s="1496">
        <v>0</v>
      </c>
      <c r="J25" s="1496">
        <v>0</v>
      </c>
      <c r="K25" s="1498">
        <f t="shared" si="6"/>
        <v>0</v>
      </c>
      <c r="L25" s="1499">
        <f t="shared" si="6"/>
        <v>0</v>
      </c>
      <c r="M25" s="1500">
        <f t="shared" si="6"/>
        <v>0</v>
      </c>
      <c r="N25" s="26"/>
      <c r="O25" s="26"/>
    </row>
    <row r="26" spans="1:15" ht="29.25" customHeight="1">
      <c r="A26" s="1273" t="s">
        <v>30</v>
      </c>
      <c r="B26" s="1495">
        <v>13</v>
      </c>
      <c r="C26" s="1496">
        <v>89</v>
      </c>
      <c r="D26" s="1510">
        <f t="shared" si="7"/>
        <v>102</v>
      </c>
      <c r="E26" s="1495">
        <v>16</v>
      </c>
      <c r="F26" s="1496">
        <v>57</v>
      </c>
      <c r="G26" s="1497">
        <f t="shared" si="5"/>
        <v>73</v>
      </c>
      <c r="H26" s="1495">
        <f>H45+H37</f>
        <v>0</v>
      </c>
      <c r="I26" s="1496">
        <f>I45+I37</f>
        <v>0</v>
      </c>
      <c r="J26" s="1497">
        <f>J45+J37</f>
        <v>0</v>
      </c>
      <c r="K26" s="1498">
        <f t="shared" si="6"/>
        <v>29</v>
      </c>
      <c r="L26" s="1499">
        <f t="shared" si="6"/>
        <v>146</v>
      </c>
      <c r="M26" s="1500">
        <f t="shared" si="6"/>
        <v>175</v>
      </c>
      <c r="N26" s="26"/>
      <c r="O26" s="26"/>
    </row>
    <row r="27" spans="1:15" ht="29.25" customHeight="1" thickBot="1">
      <c r="A27" s="1501" t="s">
        <v>63</v>
      </c>
      <c r="B27" s="1512">
        <v>0</v>
      </c>
      <c r="C27" s="1513">
        <v>0</v>
      </c>
      <c r="D27" s="1514">
        <f t="shared" si="7"/>
        <v>0</v>
      </c>
      <c r="E27" s="1496">
        <v>3</v>
      </c>
      <c r="F27" s="1513">
        <v>30</v>
      </c>
      <c r="G27" s="1515">
        <f t="shared" si="5"/>
        <v>33</v>
      </c>
      <c r="H27" s="1496">
        <v>0</v>
      </c>
      <c r="I27" s="1513">
        <v>0</v>
      </c>
      <c r="J27" s="1515">
        <f>SUM(H27:I27)</f>
        <v>0</v>
      </c>
      <c r="K27" s="1498">
        <f>SUM(B27+E27+H27)</f>
        <v>3</v>
      </c>
      <c r="L27" s="1499">
        <f>SUM(C27+F27+I27)</f>
        <v>30</v>
      </c>
      <c r="M27" s="1500">
        <f>SUM(K27:L27)</f>
        <v>33</v>
      </c>
      <c r="N27" s="26"/>
      <c r="O27" s="26"/>
    </row>
    <row r="28" spans="1:15" ht="24.75" customHeight="1" thickBot="1">
      <c r="A28" s="1287" t="s">
        <v>8</v>
      </c>
      <c r="B28" s="1516">
        <f aca="true" t="shared" si="8" ref="B28:M28">SUM(B21:B27)</f>
        <v>79</v>
      </c>
      <c r="C28" s="1516">
        <f t="shared" si="8"/>
        <v>121</v>
      </c>
      <c r="D28" s="1516">
        <f t="shared" si="8"/>
        <v>200</v>
      </c>
      <c r="E28" s="1516">
        <f t="shared" si="8"/>
        <v>112</v>
      </c>
      <c r="F28" s="1516">
        <f t="shared" si="8"/>
        <v>328</v>
      </c>
      <c r="G28" s="1289">
        <f t="shared" si="8"/>
        <v>440</v>
      </c>
      <c r="H28" s="1516">
        <f t="shared" si="8"/>
        <v>0</v>
      </c>
      <c r="I28" s="1516">
        <f t="shared" si="8"/>
        <v>0</v>
      </c>
      <c r="J28" s="1289">
        <f t="shared" si="8"/>
        <v>0</v>
      </c>
      <c r="K28" s="1516">
        <f t="shared" si="8"/>
        <v>191</v>
      </c>
      <c r="L28" s="1516">
        <f t="shared" si="8"/>
        <v>449</v>
      </c>
      <c r="M28" s="1289">
        <f t="shared" si="8"/>
        <v>640</v>
      </c>
      <c r="N28" s="33"/>
      <c r="O28" s="33"/>
    </row>
    <row r="29" spans="1:15" ht="24.75" customHeight="1" thickBot="1">
      <c r="A29" s="1284" t="s">
        <v>26</v>
      </c>
      <c r="B29" s="1517"/>
      <c r="C29" s="1518"/>
      <c r="D29" s="1519"/>
      <c r="E29" s="1517"/>
      <c r="F29" s="1518"/>
      <c r="G29" s="1519"/>
      <c r="H29" s="1520"/>
      <c r="I29" s="1521"/>
      <c r="J29" s="1522"/>
      <c r="K29" s="1523"/>
      <c r="L29" s="1524"/>
      <c r="M29" s="1525"/>
      <c r="N29" s="26"/>
      <c r="O29" s="26"/>
    </row>
    <row r="30" spans="1:15" ht="24.75" customHeight="1">
      <c r="A30" s="1260" t="s">
        <v>62</v>
      </c>
      <c r="B30" s="1495">
        <v>0</v>
      </c>
      <c r="C30" s="1496">
        <v>0</v>
      </c>
      <c r="D30" s="1511">
        <f>SUM(B30:C30)</f>
        <v>0</v>
      </c>
      <c r="E30" s="1509">
        <v>0</v>
      </c>
      <c r="F30" s="1497">
        <v>2</v>
      </c>
      <c r="G30" s="1511">
        <f aca="true" t="shared" si="9" ref="G30:G37">SUM(E30:F30)</f>
        <v>2</v>
      </c>
      <c r="H30" s="1509">
        <v>0</v>
      </c>
      <c r="I30" s="1509">
        <v>0</v>
      </c>
      <c r="J30" s="1511">
        <f>SUM(H30:I30)</f>
        <v>0</v>
      </c>
      <c r="K30" s="1498">
        <f aca="true" t="shared" si="10" ref="K30:M37">B30+E30+H30</f>
        <v>0</v>
      </c>
      <c r="L30" s="1499">
        <f t="shared" si="10"/>
        <v>2</v>
      </c>
      <c r="M30" s="1500">
        <f t="shared" si="10"/>
        <v>2</v>
      </c>
      <c r="N30" s="26"/>
      <c r="O30" s="26"/>
    </row>
    <row r="31" spans="1:15" ht="33" customHeight="1">
      <c r="A31" s="419" t="s">
        <v>61</v>
      </c>
      <c r="B31" s="1495">
        <v>0</v>
      </c>
      <c r="C31" s="1496">
        <v>0</v>
      </c>
      <c r="D31" s="1511">
        <f>SUM(B31:C31)</f>
        <v>0</v>
      </c>
      <c r="E31" s="1509">
        <v>0</v>
      </c>
      <c r="F31" s="1497">
        <v>1</v>
      </c>
      <c r="G31" s="1511">
        <f t="shared" si="9"/>
        <v>1</v>
      </c>
      <c r="H31" s="1509">
        <v>0</v>
      </c>
      <c r="I31" s="1509">
        <v>0</v>
      </c>
      <c r="J31" s="1511">
        <f>SUM(H31:I31)</f>
        <v>0</v>
      </c>
      <c r="K31" s="1498">
        <f t="shared" si="10"/>
        <v>0</v>
      </c>
      <c r="L31" s="1499">
        <f t="shared" si="10"/>
        <v>1</v>
      </c>
      <c r="M31" s="1500">
        <f t="shared" si="10"/>
        <v>1</v>
      </c>
      <c r="N31" s="26"/>
      <c r="O31" s="26"/>
    </row>
    <row r="32" spans="1:15" ht="24.75" customHeight="1">
      <c r="A32" s="1271" t="s">
        <v>105</v>
      </c>
      <c r="B32" s="1495">
        <v>0</v>
      </c>
      <c r="C32" s="1496">
        <v>0</v>
      </c>
      <c r="D32" s="1511">
        <f>SUM(B32:C32)</f>
        <v>0</v>
      </c>
      <c r="E32" s="1509">
        <v>0</v>
      </c>
      <c r="F32" s="1497">
        <v>0</v>
      </c>
      <c r="G32" s="1511">
        <f t="shared" si="9"/>
        <v>0</v>
      </c>
      <c r="H32" s="1509">
        <v>0</v>
      </c>
      <c r="I32" s="1509">
        <v>0</v>
      </c>
      <c r="J32" s="1511">
        <f>SUM(H32:I32)</f>
        <v>0</v>
      </c>
      <c r="K32" s="1498">
        <f t="shared" si="10"/>
        <v>0</v>
      </c>
      <c r="L32" s="1499">
        <f t="shared" si="10"/>
        <v>0</v>
      </c>
      <c r="M32" s="1500">
        <f t="shared" si="10"/>
        <v>0</v>
      </c>
      <c r="N32" s="33"/>
      <c r="O32" s="33"/>
    </row>
    <row r="33" spans="1:15" ht="24.75" customHeight="1">
      <c r="A33" s="1272" t="s">
        <v>103</v>
      </c>
      <c r="B33" s="1495">
        <v>0</v>
      </c>
      <c r="C33" s="1496">
        <v>0</v>
      </c>
      <c r="D33" s="1511">
        <f>SUM(B33:C33)</f>
        <v>0</v>
      </c>
      <c r="E33" s="1495">
        <v>0</v>
      </c>
      <c r="F33" s="1496">
        <v>1</v>
      </c>
      <c r="G33" s="1511">
        <f t="shared" si="9"/>
        <v>1</v>
      </c>
      <c r="H33" s="1496">
        <v>0</v>
      </c>
      <c r="I33" s="1497">
        <v>0</v>
      </c>
      <c r="J33" s="1511">
        <f>SUM(H33:I33)</f>
        <v>0</v>
      </c>
      <c r="K33" s="1498">
        <f t="shared" si="10"/>
        <v>0</v>
      </c>
      <c r="L33" s="1499">
        <f t="shared" si="10"/>
        <v>1</v>
      </c>
      <c r="M33" s="1500">
        <f t="shared" si="10"/>
        <v>1</v>
      </c>
      <c r="N33" s="33"/>
      <c r="O33" s="33"/>
    </row>
    <row r="34" spans="1:15" ht="24.75" customHeight="1">
      <c r="A34" s="1272" t="s">
        <v>175</v>
      </c>
      <c r="B34" s="1495">
        <v>0</v>
      </c>
      <c r="C34" s="1496">
        <v>0</v>
      </c>
      <c r="D34" s="1511">
        <f>SUM(B34:C34)</f>
        <v>0</v>
      </c>
      <c r="E34" s="1495">
        <v>0</v>
      </c>
      <c r="F34" s="1496">
        <v>0</v>
      </c>
      <c r="G34" s="1511">
        <f t="shared" si="9"/>
        <v>0</v>
      </c>
      <c r="H34" s="1496">
        <v>0</v>
      </c>
      <c r="I34" s="1497">
        <v>0</v>
      </c>
      <c r="J34" s="1511">
        <f>SUM(H34:I34)</f>
        <v>0</v>
      </c>
      <c r="K34" s="1498">
        <f t="shared" si="10"/>
        <v>0</v>
      </c>
      <c r="L34" s="1499">
        <f t="shared" si="10"/>
        <v>0</v>
      </c>
      <c r="M34" s="1500">
        <f t="shared" si="10"/>
        <v>0</v>
      </c>
      <c r="N34" s="33"/>
      <c r="O34" s="33"/>
    </row>
    <row r="35" spans="1:15" ht="32.25" customHeight="1">
      <c r="A35" s="1273" t="s">
        <v>30</v>
      </c>
      <c r="B35" s="1495">
        <f>B51+B43</f>
        <v>0</v>
      </c>
      <c r="C35" s="1496">
        <f>C51+C43</f>
        <v>0</v>
      </c>
      <c r="D35" s="1497">
        <f>D51+D43</f>
        <v>0</v>
      </c>
      <c r="E35" s="1495">
        <v>0</v>
      </c>
      <c r="F35" s="1496">
        <v>0</v>
      </c>
      <c r="G35" s="1497">
        <f t="shared" si="9"/>
        <v>0</v>
      </c>
      <c r="H35" s="1495">
        <f>H52+H44</f>
        <v>0</v>
      </c>
      <c r="I35" s="1496">
        <f>I52+I44</f>
        <v>0</v>
      </c>
      <c r="J35" s="1497">
        <f>J52+J44</f>
        <v>0</v>
      </c>
      <c r="K35" s="1498">
        <f t="shared" si="10"/>
        <v>0</v>
      </c>
      <c r="L35" s="1499">
        <f t="shared" si="10"/>
        <v>0</v>
      </c>
      <c r="M35" s="1500">
        <f t="shared" si="10"/>
        <v>0</v>
      </c>
      <c r="N35" s="34"/>
      <c r="O35" s="34"/>
    </row>
    <row r="36" spans="1:15" ht="32.25" customHeight="1">
      <c r="A36" s="1501" t="s">
        <v>63</v>
      </c>
      <c r="B36" s="1495">
        <v>0</v>
      </c>
      <c r="C36" s="1496">
        <v>0</v>
      </c>
      <c r="D36" s="1526">
        <f>SUM(B36:C36)</f>
        <v>0</v>
      </c>
      <c r="E36" s="1496">
        <v>0</v>
      </c>
      <c r="F36" s="1497">
        <v>0</v>
      </c>
      <c r="G36" s="1526">
        <f t="shared" si="9"/>
        <v>0</v>
      </c>
      <c r="H36" s="1496">
        <v>0</v>
      </c>
      <c r="I36" s="1497">
        <v>0</v>
      </c>
      <c r="J36" s="1526">
        <f>SUM(H36:I36)</f>
        <v>0</v>
      </c>
      <c r="K36" s="1498">
        <v>0</v>
      </c>
      <c r="L36" s="1499">
        <v>0</v>
      </c>
      <c r="M36" s="1500">
        <f>SUM(K36:L36)</f>
        <v>0</v>
      </c>
      <c r="N36" s="34"/>
      <c r="O36" s="34"/>
    </row>
    <row r="37" spans="1:15" ht="29.25" customHeight="1" thickBot="1">
      <c r="A37" s="1274"/>
      <c r="B37" s="1495">
        <v>0</v>
      </c>
      <c r="C37" s="1496">
        <v>0</v>
      </c>
      <c r="D37" s="1511">
        <f>SUM(B37:C37)</f>
        <v>0</v>
      </c>
      <c r="E37" s="1509">
        <v>0</v>
      </c>
      <c r="F37" s="1497">
        <v>0</v>
      </c>
      <c r="G37" s="1511">
        <f t="shared" si="9"/>
        <v>0</v>
      </c>
      <c r="H37" s="1509">
        <v>0</v>
      </c>
      <c r="I37" s="1509">
        <v>0</v>
      </c>
      <c r="J37" s="1511">
        <f>SUM(H37:I37)</f>
        <v>0</v>
      </c>
      <c r="K37" s="1498">
        <f t="shared" si="10"/>
        <v>0</v>
      </c>
      <c r="L37" s="1499">
        <f t="shared" si="10"/>
        <v>0</v>
      </c>
      <c r="M37" s="1500">
        <f t="shared" si="10"/>
        <v>0</v>
      </c>
      <c r="N37" s="33"/>
      <c r="O37" s="33"/>
    </row>
    <row r="38" spans="1:15" ht="28.5" customHeight="1" thickBot="1">
      <c r="A38" s="1287" t="s">
        <v>13</v>
      </c>
      <c r="B38" s="1288">
        <f aca="true" t="shared" si="11" ref="B38:M38">SUM(B30:B37)</f>
        <v>0</v>
      </c>
      <c r="C38" s="1288">
        <f t="shared" si="11"/>
        <v>0</v>
      </c>
      <c r="D38" s="1288">
        <f t="shared" si="11"/>
        <v>0</v>
      </c>
      <c r="E38" s="1288">
        <f t="shared" si="11"/>
        <v>0</v>
      </c>
      <c r="F38" s="1288">
        <f t="shared" si="11"/>
        <v>4</v>
      </c>
      <c r="G38" s="1288">
        <f t="shared" si="11"/>
        <v>4</v>
      </c>
      <c r="H38" s="1527">
        <f t="shared" si="11"/>
        <v>0</v>
      </c>
      <c r="I38" s="1527">
        <f t="shared" si="11"/>
        <v>0</v>
      </c>
      <c r="J38" s="1527">
        <f t="shared" si="11"/>
        <v>0</v>
      </c>
      <c r="K38" s="1288">
        <f t="shared" si="11"/>
        <v>0</v>
      </c>
      <c r="L38" s="1288">
        <f t="shared" si="11"/>
        <v>4</v>
      </c>
      <c r="M38" s="1289">
        <f t="shared" si="11"/>
        <v>4</v>
      </c>
      <c r="N38" s="26"/>
      <c r="O38" s="26"/>
    </row>
    <row r="39" spans="1:15" ht="30" customHeight="1" thickBot="1">
      <c r="A39" s="1290" t="s">
        <v>10</v>
      </c>
      <c r="B39" s="1276">
        <f aca="true" t="shared" si="12" ref="B39:M39">B28</f>
        <v>79</v>
      </c>
      <c r="C39" s="1276">
        <f t="shared" si="12"/>
        <v>121</v>
      </c>
      <c r="D39" s="1276">
        <f t="shared" si="12"/>
        <v>200</v>
      </c>
      <c r="E39" s="1276">
        <f t="shared" si="12"/>
        <v>112</v>
      </c>
      <c r="F39" s="1276">
        <f t="shared" si="12"/>
        <v>328</v>
      </c>
      <c r="G39" s="1291">
        <f t="shared" si="12"/>
        <v>440</v>
      </c>
      <c r="H39" s="1291">
        <f t="shared" si="12"/>
        <v>0</v>
      </c>
      <c r="I39" s="1291">
        <f t="shared" si="12"/>
        <v>0</v>
      </c>
      <c r="J39" s="1291">
        <f t="shared" si="12"/>
        <v>0</v>
      </c>
      <c r="K39" s="1291">
        <f t="shared" si="12"/>
        <v>191</v>
      </c>
      <c r="L39" s="1291">
        <f t="shared" si="12"/>
        <v>449</v>
      </c>
      <c r="M39" s="1292">
        <f t="shared" si="12"/>
        <v>640</v>
      </c>
      <c r="N39" s="36"/>
      <c r="O39" s="36"/>
    </row>
    <row r="40" spans="1:15" ht="26.25" thickBot="1">
      <c r="A40" s="1290" t="s">
        <v>14</v>
      </c>
      <c r="B40" s="1276">
        <f aca="true" t="shared" si="13" ref="B40:M40">B38</f>
        <v>0</v>
      </c>
      <c r="C40" s="1276">
        <f t="shared" si="13"/>
        <v>0</v>
      </c>
      <c r="D40" s="1276">
        <f t="shared" si="13"/>
        <v>0</v>
      </c>
      <c r="E40" s="1276">
        <f t="shared" si="13"/>
        <v>0</v>
      </c>
      <c r="F40" s="1276">
        <f t="shared" si="13"/>
        <v>4</v>
      </c>
      <c r="G40" s="1291">
        <f t="shared" si="13"/>
        <v>4</v>
      </c>
      <c r="H40" s="1291">
        <f t="shared" si="13"/>
        <v>0</v>
      </c>
      <c r="I40" s="1291">
        <f t="shared" si="13"/>
        <v>0</v>
      </c>
      <c r="J40" s="1291">
        <f t="shared" si="13"/>
        <v>0</v>
      </c>
      <c r="K40" s="1291">
        <f t="shared" si="13"/>
        <v>0</v>
      </c>
      <c r="L40" s="1291">
        <f t="shared" si="13"/>
        <v>4</v>
      </c>
      <c r="M40" s="1292">
        <f t="shared" si="13"/>
        <v>4</v>
      </c>
      <c r="N40" s="27"/>
      <c r="O40" s="27"/>
    </row>
    <row r="41" spans="1:15" ht="26.25" thickBot="1">
      <c r="A41" s="1293" t="s">
        <v>15</v>
      </c>
      <c r="B41" s="1257">
        <f aca="true" t="shared" si="14" ref="B41:M41">SUM(B39:B40)</f>
        <v>79</v>
      </c>
      <c r="C41" s="1257">
        <f t="shared" si="14"/>
        <v>121</v>
      </c>
      <c r="D41" s="1257">
        <f t="shared" si="14"/>
        <v>200</v>
      </c>
      <c r="E41" s="1257">
        <f t="shared" si="14"/>
        <v>112</v>
      </c>
      <c r="F41" s="1257">
        <f t="shared" si="14"/>
        <v>332</v>
      </c>
      <c r="G41" s="1258">
        <f t="shared" si="14"/>
        <v>444</v>
      </c>
      <c r="H41" s="1258">
        <f t="shared" si="14"/>
        <v>0</v>
      </c>
      <c r="I41" s="1258">
        <f t="shared" si="14"/>
        <v>0</v>
      </c>
      <c r="J41" s="1258">
        <f t="shared" si="14"/>
        <v>0</v>
      </c>
      <c r="K41" s="1258">
        <f t="shared" si="14"/>
        <v>191</v>
      </c>
      <c r="L41" s="1258">
        <f t="shared" si="14"/>
        <v>453</v>
      </c>
      <c r="M41" s="1259">
        <f t="shared" si="14"/>
        <v>644</v>
      </c>
      <c r="N41" s="27"/>
      <c r="O41" s="27"/>
    </row>
    <row r="42" spans="1:15" ht="39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4" ht="25.5" customHeight="1" hidden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0"/>
    </row>
    <row r="44" spans="1:16" ht="37.5" customHeight="1">
      <c r="A44" s="2429" t="s">
        <v>225</v>
      </c>
      <c r="B44" s="2429"/>
      <c r="C44" s="2429"/>
      <c r="D44" s="2429"/>
      <c r="E44" s="2429"/>
      <c r="F44" s="2429"/>
      <c r="G44" s="2429"/>
      <c r="H44" s="2429"/>
      <c r="I44" s="2429"/>
      <c r="J44" s="2429"/>
      <c r="K44" s="2429"/>
      <c r="L44" s="2429"/>
      <c r="M44" s="2429"/>
      <c r="N44" s="2429"/>
      <c r="O44" s="2429"/>
      <c r="P44" s="2429"/>
    </row>
    <row r="45" spans="2:16" ht="26.25" customHeight="1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</sheetData>
  <sheetProtection/>
  <mergeCells count="14">
    <mergeCell ref="A44:P44"/>
    <mergeCell ref="A1:T1"/>
    <mergeCell ref="A2:M2"/>
    <mergeCell ref="A3:M3"/>
    <mergeCell ref="A4:M4"/>
    <mergeCell ref="A5:M5"/>
    <mergeCell ref="A7:A9"/>
    <mergeCell ref="B7:D7"/>
    <mergeCell ref="E7:G7"/>
    <mergeCell ref="H7:J7"/>
    <mergeCell ref="K7:M8"/>
    <mergeCell ref="B8:D8"/>
    <mergeCell ref="E8:G8"/>
    <mergeCell ref="H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1"/>
  <sheetViews>
    <sheetView zoomScale="60" zoomScaleNormal="60" zoomScalePageLayoutView="0" workbookViewId="0" topLeftCell="A1">
      <selection activeCell="A1" sqref="A1:IV16384"/>
    </sheetView>
  </sheetViews>
  <sheetFormatPr defaultColWidth="9.00390625" defaultRowHeight="42.75" customHeight="1" outlineLevelRow="1"/>
  <cols>
    <col min="1" max="1" width="4.375" style="1386" customWidth="1"/>
    <col min="2" max="2" width="13.75390625" style="1386" customWidth="1"/>
    <col min="3" max="3" width="53.00390625" style="1391" customWidth="1"/>
    <col min="4" max="5" width="9.375" style="1386" customWidth="1"/>
    <col min="6" max="6" width="9.375" style="1392" customWidth="1"/>
    <col min="7" max="8" width="9.375" style="1386" customWidth="1"/>
    <col min="9" max="9" width="9.375" style="1392" customWidth="1"/>
    <col min="10" max="11" width="9.375" style="1386" customWidth="1"/>
    <col min="12" max="12" width="9.375" style="1392" customWidth="1"/>
    <col min="13" max="14" width="9.375" style="1386" customWidth="1"/>
    <col min="15" max="15" width="9.375" style="1392" customWidth="1"/>
    <col min="16" max="17" width="9.375" style="1386" customWidth="1"/>
    <col min="18" max="18" width="9.375" style="1392" customWidth="1"/>
    <col min="19" max="19" width="15.375" style="1386" customWidth="1"/>
    <col min="20" max="16384" width="9.125" style="1386" customWidth="1"/>
  </cols>
  <sheetData>
    <row r="1" spans="2:18" ht="18.75" customHeight="1">
      <c r="B1" s="2544" t="str">
        <f>'[3]СПО'!B1</f>
        <v>Гуманитарно-педагогическая академия (филиал) ФГАОУ ВО «КФУ им. В. И. Вернадского» в г. Ялте</v>
      </c>
      <c r="C1" s="2544"/>
      <c r="D1" s="2544"/>
      <c r="E1" s="2544"/>
      <c r="F1" s="2544"/>
      <c r="G1" s="2544"/>
      <c r="H1" s="2544"/>
      <c r="I1" s="2544"/>
      <c r="J1" s="2544"/>
      <c r="K1" s="2544"/>
      <c r="L1" s="2544"/>
      <c r="M1" s="2544"/>
      <c r="N1" s="2544"/>
      <c r="O1" s="2544"/>
      <c r="P1" s="2544"/>
      <c r="Q1" s="2544"/>
      <c r="R1" s="2544"/>
    </row>
    <row r="2" spans="2:18" ht="18.75">
      <c r="B2" s="1388"/>
      <c r="C2" s="1389"/>
      <c r="D2" s="1390"/>
      <c r="E2" s="1390"/>
      <c r="F2" s="1390"/>
      <c r="G2" s="1390"/>
      <c r="H2" s="1390"/>
      <c r="I2" s="1390"/>
      <c r="J2" s="1390"/>
      <c r="K2" s="1390"/>
      <c r="L2" s="1390"/>
      <c r="M2" s="1390"/>
      <c r="N2" s="1390"/>
      <c r="O2" s="1390"/>
      <c r="P2" s="1390"/>
      <c r="Q2" s="1390"/>
      <c r="R2" s="1390"/>
    </row>
    <row r="3" spans="2:18" ht="18.75" customHeight="1">
      <c r="B3" s="2550" t="s">
        <v>307</v>
      </c>
      <c r="C3" s="2550"/>
      <c r="D3" s="2550"/>
      <c r="E3" s="2550"/>
      <c r="F3" s="2550"/>
      <c r="G3" s="2544" t="str">
        <f>'[3]СПО'!F3</f>
        <v>01.07.2016 г.</v>
      </c>
      <c r="H3" s="2544"/>
      <c r="I3" s="2549" t="s">
        <v>308</v>
      </c>
      <c r="J3" s="2549"/>
      <c r="K3" s="2549"/>
      <c r="L3" s="2549"/>
      <c r="M3" s="2549"/>
      <c r="N3" s="2549"/>
      <c r="O3" s="2549"/>
      <c r="P3" s="2549"/>
      <c r="Q3" s="2549"/>
      <c r="R3" s="2549"/>
    </row>
    <row r="4" ht="19.5" thickBot="1"/>
    <row r="5" spans="2:18" ht="12.75" customHeight="1" thickBot="1">
      <c r="B5" s="2546" t="s">
        <v>9</v>
      </c>
      <c r="C5" s="2546"/>
      <c r="D5" s="2547" t="s">
        <v>0</v>
      </c>
      <c r="E5" s="2547"/>
      <c r="F5" s="2547"/>
      <c r="G5" s="2548" t="s">
        <v>1</v>
      </c>
      <c r="H5" s="2548"/>
      <c r="I5" s="2548"/>
      <c r="J5" s="2547" t="s">
        <v>2</v>
      </c>
      <c r="K5" s="2547"/>
      <c r="L5" s="2547"/>
      <c r="M5" s="2551" t="s">
        <v>3</v>
      </c>
      <c r="N5" s="2551"/>
      <c r="O5" s="2551"/>
      <c r="P5" s="2558" t="s">
        <v>6</v>
      </c>
      <c r="Q5" s="2558"/>
      <c r="R5" s="2558"/>
    </row>
    <row r="6" spans="2:18" ht="19.5" thickBot="1">
      <c r="B6" s="2546"/>
      <c r="C6" s="2546"/>
      <c r="D6" s="2547"/>
      <c r="E6" s="2547"/>
      <c r="F6" s="2547"/>
      <c r="G6" s="2548"/>
      <c r="H6" s="2548"/>
      <c r="I6" s="2548"/>
      <c r="J6" s="2547"/>
      <c r="K6" s="2547"/>
      <c r="L6" s="2547"/>
      <c r="M6" s="2551"/>
      <c r="N6" s="2551"/>
      <c r="O6" s="2551"/>
      <c r="P6" s="2558"/>
      <c r="Q6" s="2558"/>
      <c r="R6" s="2558"/>
    </row>
    <row r="7" spans="2:18" s="1393" customFormat="1" ht="72.75" customHeight="1" thickBot="1">
      <c r="B7" s="2546"/>
      <c r="C7" s="2546"/>
      <c r="D7" s="1955" t="s">
        <v>27</v>
      </c>
      <c r="E7" s="1956" t="s">
        <v>28</v>
      </c>
      <c r="F7" s="1955" t="s">
        <v>4</v>
      </c>
      <c r="G7" s="1957" t="s">
        <v>27</v>
      </c>
      <c r="H7" s="1959" t="s">
        <v>28</v>
      </c>
      <c r="I7" s="1955" t="s">
        <v>4</v>
      </c>
      <c r="J7" s="1957" t="s">
        <v>27</v>
      </c>
      <c r="K7" s="1959" t="s">
        <v>28</v>
      </c>
      <c r="L7" s="1955" t="s">
        <v>4</v>
      </c>
      <c r="M7" s="1957" t="s">
        <v>27</v>
      </c>
      <c r="N7" s="1958" t="s">
        <v>28</v>
      </c>
      <c r="O7" s="1955" t="s">
        <v>4</v>
      </c>
      <c r="P7" s="1958" t="s">
        <v>27</v>
      </c>
      <c r="Q7" s="1958" t="s">
        <v>28</v>
      </c>
      <c r="R7" s="1955" t="s">
        <v>4</v>
      </c>
    </row>
    <row r="8" spans="2:18" ht="20.25" customHeight="1" thickBot="1">
      <c r="B8" s="2553" t="s">
        <v>22</v>
      </c>
      <c r="C8" s="2553"/>
      <c r="D8" s="1528">
        <f>SUM(D9:D30)</f>
        <v>264</v>
      </c>
      <c r="E8" s="1528">
        <f aca="true" t="shared" si="0" ref="E8:R8">SUM(E9:E30)</f>
        <v>27</v>
      </c>
      <c r="F8" s="1529">
        <f t="shared" si="0"/>
        <v>291</v>
      </c>
      <c r="G8" s="1960">
        <f t="shared" si="0"/>
        <v>304</v>
      </c>
      <c r="H8" s="1528">
        <f t="shared" si="0"/>
        <v>71</v>
      </c>
      <c r="I8" s="1529">
        <f t="shared" si="0"/>
        <v>375</v>
      </c>
      <c r="J8" s="1960">
        <f t="shared" si="0"/>
        <v>216</v>
      </c>
      <c r="K8" s="1528">
        <f t="shared" si="0"/>
        <v>28</v>
      </c>
      <c r="L8" s="1529">
        <f t="shared" si="0"/>
        <v>244</v>
      </c>
      <c r="M8" s="1960">
        <f t="shared" si="0"/>
        <v>20</v>
      </c>
      <c r="N8" s="1528">
        <f t="shared" si="0"/>
        <v>6</v>
      </c>
      <c r="O8" s="1529">
        <f t="shared" si="0"/>
        <v>26</v>
      </c>
      <c r="P8" s="1528">
        <f t="shared" si="0"/>
        <v>804</v>
      </c>
      <c r="Q8" s="1528">
        <f t="shared" si="0"/>
        <v>132</v>
      </c>
      <c r="R8" s="1529">
        <f t="shared" si="0"/>
        <v>936</v>
      </c>
    </row>
    <row r="9" spans="1:18" ht="18.75">
      <c r="A9" s="1388">
        <v>1</v>
      </c>
      <c r="B9" s="2096"/>
      <c r="C9" s="2097"/>
      <c r="D9" s="2098">
        <v>0</v>
      </c>
      <c r="E9" s="2099">
        <v>0</v>
      </c>
      <c r="F9" s="2100">
        <v>0</v>
      </c>
      <c r="G9" s="2101">
        <v>0</v>
      </c>
      <c r="H9" s="2099">
        <v>0</v>
      </c>
      <c r="I9" s="2100">
        <v>0</v>
      </c>
      <c r="J9" s="2101">
        <v>0</v>
      </c>
      <c r="K9" s="2099">
        <v>0</v>
      </c>
      <c r="L9" s="2100">
        <v>0</v>
      </c>
      <c r="M9" s="2101">
        <v>0</v>
      </c>
      <c r="N9" s="2099">
        <v>0</v>
      </c>
      <c r="O9" s="2100">
        <v>0</v>
      </c>
      <c r="P9" s="2101">
        <v>0</v>
      </c>
      <c r="Q9" s="2099">
        <v>0</v>
      </c>
      <c r="R9" s="2100">
        <v>0</v>
      </c>
    </row>
    <row r="10" spans="1:18" s="1397" customFormat="1" ht="18.75">
      <c r="A10" s="1388">
        <v>2</v>
      </c>
      <c r="B10" s="2102" t="s">
        <v>241</v>
      </c>
      <c r="C10" s="2103" t="s">
        <v>242</v>
      </c>
      <c r="D10" s="2104">
        <v>19</v>
      </c>
      <c r="E10" s="2105">
        <v>0</v>
      </c>
      <c r="F10" s="2106">
        <v>19</v>
      </c>
      <c r="G10" s="2107">
        <v>18</v>
      </c>
      <c r="H10" s="2105">
        <v>3</v>
      </c>
      <c r="I10" s="2106">
        <v>21</v>
      </c>
      <c r="J10" s="2107">
        <v>13</v>
      </c>
      <c r="K10" s="2105">
        <v>1</v>
      </c>
      <c r="L10" s="2106">
        <v>14</v>
      </c>
      <c r="M10" s="2107">
        <v>0</v>
      </c>
      <c r="N10" s="2105">
        <v>0</v>
      </c>
      <c r="O10" s="2106">
        <v>0</v>
      </c>
      <c r="P10" s="2107">
        <v>50</v>
      </c>
      <c r="Q10" s="2105">
        <v>4</v>
      </c>
      <c r="R10" s="2106">
        <v>54</v>
      </c>
    </row>
    <row r="11" spans="1:18" s="1397" customFormat="1" ht="18.75">
      <c r="A11" s="1388">
        <v>3</v>
      </c>
      <c r="B11" s="2102" t="s">
        <v>243</v>
      </c>
      <c r="C11" s="2103" t="s">
        <v>244</v>
      </c>
      <c r="D11" s="2104">
        <v>14</v>
      </c>
      <c r="E11" s="2105">
        <v>1</v>
      </c>
      <c r="F11" s="2106">
        <v>15</v>
      </c>
      <c r="G11" s="2107">
        <v>18</v>
      </c>
      <c r="H11" s="2105">
        <v>3</v>
      </c>
      <c r="I11" s="2106">
        <v>21</v>
      </c>
      <c r="J11" s="2107">
        <v>25</v>
      </c>
      <c r="K11" s="2105">
        <v>3</v>
      </c>
      <c r="L11" s="2106">
        <v>28</v>
      </c>
      <c r="M11" s="2107">
        <v>0</v>
      </c>
      <c r="N11" s="2105">
        <v>2</v>
      </c>
      <c r="O11" s="2106">
        <v>2</v>
      </c>
      <c r="P11" s="2107">
        <v>57</v>
      </c>
      <c r="Q11" s="2105">
        <v>9</v>
      </c>
      <c r="R11" s="2106">
        <v>66</v>
      </c>
    </row>
    <row r="12" spans="1:18" s="1397" customFormat="1" ht="18.75">
      <c r="A12" s="1388">
        <v>4</v>
      </c>
      <c r="B12" s="2102" t="s">
        <v>245</v>
      </c>
      <c r="C12" s="2103" t="s">
        <v>246</v>
      </c>
      <c r="D12" s="2104">
        <v>24</v>
      </c>
      <c r="E12" s="2105">
        <v>0</v>
      </c>
      <c r="F12" s="2106">
        <v>24</v>
      </c>
      <c r="G12" s="2107">
        <v>16</v>
      </c>
      <c r="H12" s="2105">
        <v>3</v>
      </c>
      <c r="I12" s="2106">
        <v>19</v>
      </c>
      <c r="J12" s="2107">
        <v>25</v>
      </c>
      <c r="K12" s="2105">
        <v>3</v>
      </c>
      <c r="L12" s="2106">
        <v>28</v>
      </c>
      <c r="M12" s="2107">
        <v>1</v>
      </c>
      <c r="N12" s="2105">
        <v>0</v>
      </c>
      <c r="O12" s="2106">
        <v>1</v>
      </c>
      <c r="P12" s="2107">
        <v>66</v>
      </c>
      <c r="Q12" s="2105">
        <v>6</v>
      </c>
      <c r="R12" s="2106">
        <v>72</v>
      </c>
    </row>
    <row r="13" spans="1:18" s="1397" customFormat="1" ht="18.75">
      <c r="A13" s="1388">
        <v>5</v>
      </c>
      <c r="B13" s="2102" t="s">
        <v>247</v>
      </c>
      <c r="C13" s="2103" t="s">
        <v>248</v>
      </c>
      <c r="D13" s="2104">
        <v>18</v>
      </c>
      <c r="E13" s="2105">
        <v>3</v>
      </c>
      <c r="F13" s="2106">
        <v>21</v>
      </c>
      <c r="G13" s="2107">
        <v>18</v>
      </c>
      <c r="H13" s="2105">
        <v>24</v>
      </c>
      <c r="I13" s="2106">
        <v>42</v>
      </c>
      <c r="J13" s="2107">
        <v>13</v>
      </c>
      <c r="K13" s="2105">
        <v>2</v>
      </c>
      <c r="L13" s="2106">
        <v>15</v>
      </c>
      <c r="M13" s="2107">
        <v>0</v>
      </c>
      <c r="N13" s="2105">
        <v>1</v>
      </c>
      <c r="O13" s="2106">
        <v>1</v>
      </c>
      <c r="P13" s="2107">
        <v>49</v>
      </c>
      <c r="Q13" s="2105">
        <v>30</v>
      </c>
      <c r="R13" s="2106">
        <v>79</v>
      </c>
    </row>
    <row r="14" spans="1:18" s="1397" customFormat="1" ht="18.75">
      <c r="A14" s="1388">
        <v>6</v>
      </c>
      <c r="B14" s="2102" t="s">
        <v>249</v>
      </c>
      <c r="C14" s="2103" t="s">
        <v>250</v>
      </c>
      <c r="D14" s="2104">
        <v>10</v>
      </c>
      <c r="E14" s="2105">
        <v>5</v>
      </c>
      <c r="F14" s="2106">
        <v>15</v>
      </c>
      <c r="G14" s="2107">
        <v>19</v>
      </c>
      <c r="H14" s="2105">
        <v>2</v>
      </c>
      <c r="I14" s="2106">
        <v>21</v>
      </c>
      <c r="J14" s="2107">
        <v>11</v>
      </c>
      <c r="K14" s="2105">
        <v>1</v>
      </c>
      <c r="L14" s="2106">
        <v>12</v>
      </c>
      <c r="M14" s="2107">
        <v>0</v>
      </c>
      <c r="N14" s="2105">
        <v>0</v>
      </c>
      <c r="O14" s="2106">
        <v>0</v>
      </c>
      <c r="P14" s="2107">
        <v>40</v>
      </c>
      <c r="Q14" s="2105">
        <v>8</v>
      </c>
      <c r="R14" s="2106">
        <v>48</v>
      </c>
    </row>
    <row r="15" spans="1:18" s="1397" customFormat="1" ht="18.75">
      <c r="A15" s="1388">
        <v>7</v>
      </c>
      <c r="B15" s="2102" t="s">
        <v>251</v>
      </c>
      <c r="C15" s="2103" t="s">
        <v>252</v>
      </c>
      <c r="D15" s="2104">
        <v>37</v>
      </c>
      <c r="E15" s="2105">
        <v>0</v>
      </c>
      <c r="F15" s="2106">
        <v>37</v>
      </c>
      <c r="G15" s="2107">
        <v>48</v>
      </c>
      <c r="H15" s="2105">
        <v>0</v>
      </c>
      <c r="I15" s="2106">
        <v>48</v>
      </c>
      <c r="J15" s="2107">
        <v>5</v>
      </c>
      <c r="K15" s="2105">
        <v>0</v>
      </c>
      <c r="L15" s="2106">
        <v>5</v>
      </c>
      <c r="M15" s="2107">
        <v>1</v>
      </c>
      <c r="N15" s="2105">
        <v>0</v>
      </c>
      <c r="O15" s="2106">
        <v>1</v>
      </c>
      <c r="P15" s="2107">
        <v>91</v>
      </c>
      <c r="Q15" s="2105">
        <v>0</v>
      </c>
      <c r="R15" s="2106">
        <v>91</v>
      </c>
    </row>
    <row r="16" spans="1:18" s="1397" customFormat="1" ht="18.75">
      <c r="A16" s="1388">
        <v>8</v>
      </c>
      <c r="B16" s="2102" t="s">
        <v>253</v>
      </c>
      <c r="C16" s="2103" t="s">
        <v>254</v>
      </c>
      <c r="D16" s="2104">
        <v>14</v>
      </c>
      <c r="E16" s="2105">
        <v>0</v>
      </c>
      <c r="F16" s="2106">
        <v>14</v>
      </c>
      <c r="G16" s="2107">
        <v>15</v>
      </c>
      <c r="H16" s="2105">
        <v>1</v>
      </c>
      <c r="I16" s="2106">
        <v>16</v>
      </c>
      <c r="J16" s="2107">
        <v>6</v>
      </c>
      <c r="K16" s="2105">
        <v>1</v>
      </c>
      <c r="L16" s="2106">
        <v>7</v>
      </c>
      <c r="M16" s="2107">
        <v>0</v>
      </c>
      <c r="N16" s="2105">
        <v>0</v>
      </c>
      <c r="O16" s="2106">
        <v>0</v>
      </c>
      <c r="P16" s="2107">
        <v>35</v>
      </c>
      <c r="Q16" s="2105">
        <v>2</v>
      </c>
      <c r="R16" s="2106">
        <v>37</v>
      </c>
    </row>
    <row r="17" spans="1:18" s="1397" customFormat="1" ht="37.5">
      <c r="A17" s="1388">
        <v>9</v>
      </c>
      <c r="B17" s="2102" t="s">
        <v>255</v>
      </c>
      <c r="C17" s="2103" t="s">
        <v>256</v>
      </c>
      <c r="D17" s="2104">
        <v>19</v>
      </c>
      <c r="E17" s="2105">
        <v>0</v>
      </c>
      <c r="F17" s="2106">
        <v>19</v>
      </c>
      <c r="G17" s="2107">
        <v>17</v>
      </c>
      <c r="H17" s="2105">
        <v>2</v>
      </c>
      <c r="I17" s="2106">
        <v>19</v>
      </c>
      <c r="J17" s="2107">
        <v>26</v>
      </c>
      <c r="K17" s="2105">
        <v>3</v>
      </c>
      <c r="L17" s="2106">
        <v>29</v>
      </c>
      <c r="M17" s="2107">
        <v>14</v>
      </c>
      <c r="N17" s="2105">
        <v>0</v>
      </c>
      <c r="O17" s="2106">
        <v>14</v>
      </c>
      <c r="P17" s="2107">
        <v>76</v>
      </c>
      <c r="Q17" s="2105">
        <v>5</v>
      </c>
      <c r="R17" s="2106">
        <v>81</v>
      </c>
    </row>
    <row r="18" spans="1:18" s="1397" customFormat="1" ht="18.75">
      <c r="A18" s="1388">
        <v>10</v>
      </c>
      <c r="B18" s="2102" t="s">
        <v>257</v>
      </c>
      <c r="C18" s="2103" t="s">
        <v>258</v>
      </c>
      <c r="D18" s="2104">
        <v>39</v>
      </c>
      <c r="E18" s="2105">
        <v>6</v>
      </c>
      <c r="F18" s="2106">
        <v>45</v>
      </c>
      <c r="G18" s="2107">
        <v>43</v>
      </c>
      <c r="H18" s="2105">
        <v>11</v>
      </c>
      <c r="I18" s="2106">
        <v>54</v>
      </c>
      <c r="J18" s="2107">
        <v>34</v>
      </c>
      <c r="K18" s="2105">
        <v>3</v>
      </c>
      <c r="L18" s="2106">
        <v>37</v>
      </c>
      <c r="M18" s="2107">
        <v>2</v>
      </c>
      <c r="N18" s="2105">
        <v>1</v>
      </c>
      <c r="O18" s="2106">
        <v>3</v>
      </c>
      <c r="P18" s="2107">
        <v>118</v>
      </c>
      <c r="Q18" s="2105">
        <v>21</v>
      </c>
      <c r="R18" s="2106">
        <v>139</v>
      </c>
    </row>
    <row r="19" spans="1:18" s="1397" customFormat="1" ht="18.75">
      <c r="A19" s="1388">
        <v>11</v>
      </c>
      <c r="B19" s="2102" t="s">
        <v>259</v>
      </c>
      <c r="C19" s="2103" t="s">
        <v>260</v>
      </c>
      <c r="D19" s="2104">
        <v>9</v>
      </c>
      <c r="E19" s="2105">
        <v>0</v>
      </c>
      <c r="F19" s="2106">
        <v>9</v>
      </c>
      <c r="G19" s="2107">
        <v>9</v>
      </c>
      <c r="H19" s="2105">
        <v>1</v>
      </c>
      <c r="I19" s="2106">
        <v>10</v>
      </c>
      <c r="J19" s="2107">
        <v>9</v>
      </c>
      <c r="K19" s="2105">
        <v>0</v>
      </c>
      <c r="L19" s="2106">
        <v>9</v>
      </c>
      <c r="M19" s="2107">
        <v>0</v>
      </c>
      <c r="N19" s="2105">
        <v>0</v>
      </c>
      <c r="O19" s="2106">
        <v>0</v>
      </c>
      <c r="P19" s="2107">
        <v>27</v>
      </c>
      <c r="Q19" s="2105">
        <v>1</v>
      </c>
      <c r="R19" s="2106">
        <v>28</v>
      </c>
    </row>
    <row r="20" spans="1:18" s="1397" customFormat="1" ht="18.75">
      <c r="A20" s="1388">
        <v>12</v>
      </c>
      <c r="B20" s="2102" t="s">
        <v>261</v>
      </c>
      <c r="C20" s="2103" t="s">
        <v>262</v>
      </c>
      <c r="D20" s="2104">
        <v>0</v>
      </c>
      <c r="E20" s="2105">
        <v>0</v>
      </c>
      <c r="F20" s="2106">
        <v>0</v>
      </c>
      <c r="G20" s="2107">
        <v>7</v>
      </c>
      <c r="H20" s="2105">
        <v>0</v>
      </c>
      <c r="I20" s="2106">
        <v>7</v>
      </c>
      <c r="J20" s="2107">
        <v>0</v>
      </c>
      <c r="K20" s="2105">
        <v>0</v>
      </c>
      <c r="L20" s="2106">
        <v>0</v>
      </c>
      <c r="M20" s="2107">
        <v>0</v>
      </c>
      <c r="N20" s="2105">
        <v>0</v>
      </c>
      <c r="O20" s="2106">
        <v>0</v>
      </c>
      <c r="P20" s="2107">
        <v>7</v>
      </c>
      <c r="Q20" s="2105">
        <v>0</v>
      </c>
      <c r="R20" s="2106">
        <v>7</v>
      </c>
    </row>
    <row r="21" spans="1:18" s="1397" customFormat="1" ht="56.25">
      <c r="A21" s="1388">
        <v>13</v>
      </c>
      <c r="B21" s="2102" t="s">
        <v>263</v>
      </c>
      <c r="C21" s="2103" t="s">
        <v>264</v>
      </c>
      <c r="D21" s="2104">
        <v>14</v>
      </c>
      <c r="E21" s="2105">
        <v>2</v>
      </c>
      <c r="F21" s="2106">
        <v>16</v>
      </c>
      <c r="G21" s="2107">
        <v>10</v>
      </c>
      <c r="H21" s="2105">
        <v>0</v>
      </c>
      <c r="I21" s="2106">
        <v>10</v>
      </c>
      <c r="J21" s="2107">
        <v>12</v>
      </c>
      <c r="K21" s="2105">
        <v>4</v>
      </c>
      <c r="L21" s="2106">
        <v>16</v>
      </c>
      <c r="M21" s="2107">
        <v>2</v>
      </c>
      <c r="N21" s="2105">
        <v>1</v>
      </c>
      <c r="O21" s="2106">
        <v>3</v>
      </c>
      <c r="P21" s="2107">
        <v>38</v>
      </c>
      <c r="Q21" s="2105">
        <v>7</v>
      </c>
      <c r="R21" s="2106">
        <v>45</v>
      </c>
    </row>
    <row r="22" spans="1:18" s="1397" customFormat="1" ht="18.75">
      <c r="A22" s="1388">
        <v>14</v>
      </c>
      <c r="B22" s="2102" t="s">
        <v>265</v>
      </c>
      <c r="C22" s="2103" t="s">
        <v>266</v>
      </c>
      <c r="D22" s="2104">
        <v>13</v>
      </c>
      <c r="E22" s="2105">
        <v>1</v>
      </c>
      <c r="F22" s="2106">
        <v>14</v>
      </c>
      <c r="G22" s="2107">
        <v>9</v>
      </c>
      <c r="H22" s="2105">
        <v>1</v>
      </c>
      <c r="I22" s="2106">
        <v>10</v>
      </c>
      <c r="J22" s="2107">
        <v>8</v>
      </c>
      <c r="K22" s="2105">
        <v>0</v>
      </c>
      <c r="L22" s="2106">
        <v>8</v>
      </c>
      <c r="M22" s="2107">
        <v>0</v>
      </c>
      <c r="N22" s="2105">
        <v>0</v>
      </c>
      <c r="O22" s="2106">
        <v>0</v>
      </c>
      <c r="P22" s="2107">
        <v>30</v>
      </c>
      <c r="Q22" s="2105">
        <v>2</v>
      </c>
      <c r="R22" s="2106">
        <v>32</v>
      </c>
    </row>
    <row r="23" spans="1:18" s="1397" customFormat="1" ht="18.75">
      <c r="A23" s="1388">
        <v>15</v>
      </c>
      <c r="B23" s="2102" t="s">
        <v>267</v>
      </c>
      <c r="C23" s="2103" t="s">
        <v>268</v>
      </c>
      <c r="D23" s="2104">
        <v>2</v>
      </c>
      <c r="E23" s="2105">
        <v>3</v>
      </c>
      <c r="F23" s="2106">
        <v>5</v>
      </c>
      <c r="G23" s="2107">
        <v>1</v>
      </c>
      <c r="H23" s="2105">
        <v>1</v>
      </c>
      <c r="I23" s="2106">
        <v>2</v>
      </c>
      <c r="J23" s="2107">
        <v>2</v>
      </c>
      <c r="K23" s="2105">
        <v>0</v>
      </c>
      <c r="L23" s="2106">
        <v>2</v>
      </c>
      <c r="M23" s="2107">
        <v>0</v>
      </c>
      <c r="N23" s="2105">
        <v>0</v>
      </c>
      <c r="O23" s="2106">
        <v>0</v>
      </c>
      <c r="P23" s="2107">
        <v>5</v>
      </c>
      <c r="Q23" s="2105">
        <v>4</v>
      </c>
      <c r="R23" s="2106">
        <v>9</v>
      </c>
    </row>
    <row r="24" spans="1:18" s="1397" customFormat="1" ht="18.75">
      <c r="A24" s="1388">
        <v>16</v>
      </c>
      <c r="B24" s="2102" t="s">
        <v>269</v>
      </c>
      <c r="C24" s="2103" t="s">
        <v>270</v>
      </c>
      <c r="D24" s="2104">
        <v>6</v>
      </c>
      <c r="E24" s="2105">
        <v>0</v>
      </c>
      <c r="F24" s="2106">
        <v>6</v>
      </c>
      <c r="G24" s="2107">
        <v>5</v>
      </c>
      <c r="H24" s="2105">
        <v>2</v>
      </c>
      <c r="I24" s="2106">
        <v>7</v>
      </c>
      <c r="J24" s="2107">
        <v>5</v>
      </c>
      <c r="K24" s="2105">
        <v>3</v>
      </c>
      <c r="L24" s="2106">
        <v>8</v>
      </c>
      <c r="M24" s="2107">
        <v>0</v>
      </c>
      <c r="N24" s="2105">
        <v>0</v>
      </c>
      <c r="O24" s="2106">
        <v>0</v>
      </c>
      <c r="P24" s="2107">
        <v>16</v>
      </c>
      <c r="Q24" s="2105">
        <v>5</v>
      </c>
      <c r="R24" s="2106">
        <v>21</v>
      </c>
    </row>
    <row r="25" spans="1:18" s="1397" customFormat="1" ht="18.75">
      <c r="A25" s="1388">
        <v>17</v>
      </c>
      <c r="B25" s="2102" t="s">
        <v>271</v>
      </c>
      <c r="C25" s="2103" t="s">
        <v>272</v>
      </c>
      <c r="D25" s="2104">
        <v>1</v>
      </c>
      <c r="E25" s="2105">
        <v>0</v>
      </c>
      <c r="F25" s="2106">
        <v>1</v>
      </c>
      <c r="G25" s="2107">
        <v>1</v>
      </c>
      <c r="H25" s="2105">
        <v>0</v>
      </c>
      <c r="I25" s="2106">
        <v>1</v>
      </c>
      <c r="J25" s="2107">
        <v>3</v>
      </c>
      <c r="K25" s="2105">
        <v>0</v>
      </c>
      <c r="L25" s="2106">
        <v>3</v>
      </c>
      <c r="M25" s="2107">
        <v>0</v>
      </c>
      <c r="N25" s="2105">
        <v>0</v>
      </c>
      <c r="O25" s="2106">
        <v>0</v>
      </c>
      <c r="P25" s="2107">
        <v>5</v>
      </c>
      <c r="Q25" s="2105">
        <v>0</v>
      </c>
      <c r="R25" s="2106">
        <v>5</v>
      </c>
    </row>
    <row r="26" spans="1:18" s="1397" customFormat="1" ht="18.75">
      <c r="A26" s="1388">
        <v>18</v>
      </c>
      <c r="B26" s="2102" t="s">
        <v>273</v>
      </c>
      <c r="C26" s="2103" t="s">
        <v>274</v>
      </c>
      <c r="D26" s="2104">
        <v>2</v>
      </c>
      <c r="E26" s="2105">
        <v>0</v>
      </c>
      <c r="F26" s="2106">
        <v>2</v>
      </c>
      <c r="G26" s="2107">
        <v>1</v>
      </c>
      <c r="H26" s="2105">
        <v>0</v>
      </c>
      <c r="I26" s="2106">
        <v>1</v>
      </c>
      <c r="J26" s="2107">
        <v>0</v>
      </c>
      <c r="K26" s="2105">
        <v>0</v>
      </c>
      <c r="L26" s="2106">
        <v>0</v>
      </c>
      <c r="M26" s="2107">
        <v>0</v>
      </c>
      <c r="N26" s="2105">
        <v>0</v>
      </c>
      <c r="O26" s="2106">
        <v>0</v>
      </c>
      <c r="P26" s="2107">
        <v>3</v>
      </c>
      <c r="Q26" s="2105">
        <v>0</v>
      </c>
      <c r="R26" s="2106">
        <v>3</v>
      </c>
    </row>
    <row r="27" spans="1:18" s="1397" customFormat="1" ht="18.75">
      <c r="A27" s="1388">
        <v>19</v>
      </c>
      <c r="B27" s="2102" t="s">
        <v>275</v>
      </c>
      <c r="C27" s="2103" t="s">
        <v>276</v>
      </c>
      <c r="D27" s="2104">
        <v>2</v>
      </c>
      <c r="E27" s="2105">
        <v>0</v>
      </c>
      <c r="F27" s="2106">
        <v>2</v>
      </c>
      <c r="G27" s="2107">
        <v>2</v>
      </c>
      <c r="H27" s="2105">
        <v>0</v>
      </c>
      <c r="I27" s="2106">
        <v>2</v>
      </c>
      <c r="J27" s="2107">
        <v>0</v>
      </c>
      <c r="K27" s="2105">
        <v>2</v>
      </c>
      <c r="L27" s="2106">
        <v>2</v>
      </c>
      <c r="M27" s="2107">
        <v>0</v>
      </c>
      <c r="N27" s="2105">
        <v>0</v>
      </c>
      <c r="O27" s="2106">
        <v>0</v>
      </c>
      <c r="P27" s="2107">
        <v>4</v>
      </c>
      <c r="Q27" s="2105">
        <v>2</v>
      </c>
      <c r="R27" s="2106">
        <v>6</v>
      </c>
    </row>
    <row r="28" spans="1:18" s="1397" customFormat="1" ht="37.5">
      <c r="A28" s="1388">
        <v>20</v>
      </c>
      <c r="B28" s="2102" t="s">
        <v>277</v>
      </c>
      <c r="C28" s="2103" t="s">
        <v>278</v>
      </c>
      <c r="D28" s="2104">
        <v>1</v>
      </c>
      <c r="E28" s="2105">
        <v>0</v>
      </c>
      <c r="F28" s="2106">
        <v>1</v>
      </c>
      <c r="G28" s="2107">
        <v>6</v>
      </c>
      <c r="H28" s="2105">
        <v>1</v>
      </c>
      <c r="I28" s="2106">
        <v>7</v>
      </c>
      <c r="J28" s="2107">
        <v>2</v>
      </c>
      <c r="K28" s="2105">
        <v>0</v>
      </c>
      <c r="L28" s="2106">
        <v>2</v>
      </c>
      <c r="M28" s="2107">
        <v>0</v>
      </c>
      <c r="N28" s="2105">
        <v>0</v>
      </c>
      <c r="O28" s="2106">
        <v>0</v>
      </c>
      <c r="P28" s="2107">
        <v>9</v>
      </c>
      <c r="Q28" s="2105">
        <v>1</v>
      </c>
      <c r="R28" s="2106">
        <v>10</v>
      </c>
    </row>
    <row r="29" spans="1:18" s="1397" customFormat="1" ht="18.75">
      <c r="A29" s="1388">
        <v>21</v>
      </c>
      <c r="B29" s="2102" t="s">
        <v>279</v>
      </c>
      <c r="C29" s="2103" t="s">
        <v>280</v>
      </c>
      <c r="D29" s="2104">
        <v>17</v>
      </c>
      <c r="E29" s="2105">
        <v>6</v>
      </c>
      <c r="F29" s="2106">
        <v>23</v>
      </c>
      <c r="G29" s="2107">
        <v>25</v>
      </c>
      <c r="H29" s="2105">
        <v>16</v>
      </c>
      <c r="I29" s="2106">
        <v>41</v>
      </c>
      <c r="J29" s="2107">
        <v>12</v>
      </c>
      <c r="K29" s="2105">
        <v>2</v>
      </c>
      <c r="L29" s="2106">
        <v>14</v>
      </c>
      <c r="M29" s="2107">
        <v>0</v>
      </c>
      <c r="N29" s="2105">
        <v>1</v>
      </c>
      <c r="O29" s="2106">
        <v>1</v>
      </c>
      <c r="P29" s="2107">
        <v>54</v>
      </c>
      <c r="Q29" s="2105">
        <v>25</v>
      </c>
      <c r="R29" s="2106">
        <v>79</v>
      </c>
    </row>
    <row r="30" spans="1:18" s="1397" customFormat="1" ht="38.25" thickBot="1">
      <c r="A30" s="1388">
        <v>22</v>
      </c>
      <c r="B30" s="2108" t="s">
        <v>281</v>
      </c>
      <c r="C30" s="2109" t="s">
        <v>368</v>
      </c>
      <c r="D30" s="2110">
        <v>3</v>
      </c>
      <c r="E30" s="2111">
        <v>0</v>
      </c>
      <c r="F30" s="2112">
        <v>3</v>
      </c>
      <c r="G30" s="2113">
        <v>16</v>
      </c>
      <c r="H30" s="2111">
        <v>0</v>
      </c>
      <c r="I30" s="2112">
        <v>16</v>
      </c>
      <c r="J30" s="2113">
        <v>5</v>
      </c>
      <c r="K30" s="2111">
        <v>0</v>
      </c>
      <c r="L30" s="2112">
        <v>5</v>
      </c>
      <c r="M30" s="2113">
        <v>0</v>
      </c>
      <c r="N30" s="2111">
        <v>0</v>
      </c>
      <c r="O30" s="2112">
        <v>0</v>
      </c>
      <c r="P30" s="2113">
        <v>24</v>
      </c>
      <c r="Q30" s="2111">
        <v>0</v>
      </c>
      <c r="R30" s="2112">
        <v>24</v>
      </c>
    </row>
    <row r="31" spans="1:18" s="1398" customFormat="1" ht="24.75" customHeight="1" thickBot="1">
      <c r="A31" s="1388"/>
      <c r="B31" s="2554" t="s">
        <v>16</v>
      </c>
      <c r="C31" s="2554"/>
      <c r="D31" s="1421">
        <f>SUM(D9:D30)</f>
        <v>264</v>
      </c>
      <c r="E31" s="1551">
        <f aca="true" t="shared" si="1" ref="E31:P31">SUM(E9:E30)</f>
        <v>27</v>
      </c>
      <c r="F31" s="1547">
        <f t="shared" si="1"/>
        <v>291</v>
      </c>
      <c r="G31" s="1421">
        <f t="shared" si="1"/>
        <v>304</v>
      </c>
      <c r="H31" s="1551">
        <f t="shared" si="1"/>
        <v>71</v>
      </c>
      <c r="I31" s="1547">
        <f t="shared" si="1"/>
        <v>375</v>
      </c>
      <c r="J31" s="1421">
        <f t="shared" si="1"/>
        <v>216</v>
      </c>
      <c r="K31" s="1551">
        <f t="shared" si="1"/>
        <v>28</v>
      </c>
      <c r="L31" s="1547">
        <f t="shared" si="1"/>
        <v>244</v>
      </c>
      <c r="M31" s="1421">
        <f t="shared" si="1"/>
        <v>20</v>
      </c>
      <c r="N31" s="1551">
        <f t="shared" si="1"/>
        <v>6</v>
      </c>
      <c r="O31" s="2114">
        <f t="shared" si="1"/>
        <v>26</v>
      </c>
      <c r="P31" s="1551">
        <f t="shared" si="1"/>
        <v>804</v>
      </c>
      <c r="Q31" s="1551">
        <f>SUM(Q9:Q30)</f>
        <v>132</v>
      </c>
      <c r="R31" s="2114">
        <f>SUM(R9:R30)</f>
        <v>936</v>
      </c>
    </row>
    <row r="32" spans="1:19" s="1400" customFormat="1" ht="12.75" customHeight="1">
      <c r="A32" s="1388"/>
      <c r="B32" s="2555" t="s">
        <v>23</v>
      </c>
      <c r="C32" s="2555"/>
      <c r="D32" s="2115"/>
      <c r="E32" s="2116"/>
      <c r="F32" s="2117"/>
      <c r="G32" s="2116"/>
      <c r="H32" s="2116"/>
      <c r="I32" s="2117"/>
      <c r="J32" s="2116"/>
      <c r="K32" s="2116"/>
      <c r="L32" s="2118"/>
      <c r="M32" s="2116"/>
      <c r="N32" s="2116"/>
      <c r="O32" s="2116"/>
      <c r="P32" s="2116"/>
      <c r="Q32" s="2116"/>
      <c r="R32" s="2119"/>
      <c r="S32" s="1399"/>
    </row>
    <row r="33" spans="1:19" s="1400" customFormat="1" ht="24.75" customHeight="1" thickBot="1">
      <c r="A33" s="1388"/>
      <c r="B33" s="2555" t="s">
        <v>11</v>
      </c>
      <c r="C33" s="2555"/>
      <c r="D33" s="2120"/>
      <c r="E33" s="2121"/>
      <c r="F33" s="2121"/>
      <c r="G33" s="2121"/>
      <c r="H33" s="2121"/>
      <c r="I33" s="2121"/>
      <c r="J33" s="2121"/>
      <c r="K33" s="2121"/>
      <c r="L33" s="2122"/>
      <c r="M33" s="2121"/>
      <c r="N33" s="2121"/>
      <c r="O33" s="2121"/>
      <c r="P33" s="2121"/>
      <c r="Q33" s="2121"/>
      <c r="R33" s="2123"/>
      <c r="S33" s="1401"/>
    </row>
    <row r="34" spans="1:18" ht="18.75">
      <c r="A34" s="1388"/>
      <c r="B34" s="1530"/>
      <c r="C34" s="1543"/>
      <c r="D34" s="1531">
        <v>0</v>
      </c>
      <c r="E34" s="1532">
        <v>0</v>
      </c>
      <c r="F34" s="1533">
        <v>0</v>
      </c>
      <c r="G34" s="1534">
        <v>0</v>
      </c>
      <c r="H34" s="1532">
        <v>0</v>
      </c>
      <c r="I34" s="1533">
        <v>0</v>
      </c>
      <c r="J34" s="1534">
        <v>0</v>
      </c>
      <c r="K34" s="1532">
        <v>0</v>
      </c>
      <c r="L34" s="1533">
        <v>0</v>
      </c>
      <c r="M34" s="1534">
        <v>0</v>
      </c>
      <c r="N34" s="1532">
        <v>0</v>
      </c>
      <c r="O34" s="1533">
        <v>0</v>
      </c>
      <c r="P34" s="1534">
        <v>0</v>
      </c>
      <c r="Q34" s="1532">
        <v>0</v>
      </c>
      <c r="R34" s="1533">
        <v>0</v>
      </c>
    </row>
    <row r="35" spans="1:18" ht="18.75" outlineLevel="1">
      <c r="A35" s="1388"/>
      <c r="B35" s="2124" t="s">
        <v>241</v>
      </c>
      <c r="C35" s="2125" t="s">
        <v>242</v>
      </c>
      <c r="D35" s="2104">
        <v>18</v>
      </c>
      <c r="E35" s="2105">
        <v>0</v>
      </c>
      <c r="F35" s="2106">
        <v>18</v>
      </c>
      <c r="G35" s="2107">
        <v>18</v>
      </c>
      <c r="H35" s="2105">
        <v>2</v>
      </c>
      <c r="I35" s="2106">
        <v>20</v>
      </c>
      <c r="J35" s="2107">
        <v>12</v>
      </c>
      <c r="K35" s="2105">
        <v>1</v>
      </c>
      <c r="L35" s="2106">
        <v>13</v>
      </c>
      <c r="M35" s="2107">
        <v>0</v>
      </c>
      <c r="N35" s="2105">
        <v>0</v>
      </c>
      <c r="O35" s="2106">
        <v>0</v>
      </c>
      <c r="P35" s="2107">
        <v>48</v>
      </c>
      <c r="Q35" s="2105">
        <v>3</v>
      </c>
      <c r="R35" s="2106">
        <v>51</v>
      </c>
    </row>
    <row r="36" spans="1:18" ht="18.75" outlineLevel="1">
      <c r="A36" s="1388"/>
      <c r="B36" s="2124" t="s">
        <v>243</v>
      </c>
      <c r="C36" s="2125" t="s">
        <v>244</v>
      </c>
      <c r="D36" s="2104">
        <v>14</v>
      </c>
      <c r="E36" s="2105">
        <v>1</v>
      </c>
      <c r="F36" s="2106">
        <v>15</v>
      </c>
      <c r="G36" s="2107">
        <v>18</v>
      </c>
      <c r="H36" s="2105">
        <v>3</v>
      </c>
      <c r="I36" s="2106">
        <v>21</v>
      </c>
      <c r="J36" s="2107">
        <v>24</v>
      </c>
      <c r="K36" s="2105">
        <v>3</v>
      </c>
      <c r="L36" s="2106">
        <v>27</v>
      </c>
      <c r="M36" s="2107">
        <v>0</v>
      </c>
      <c r="N36" s="2105">
        <v>1</v>
      </c>
      <c r="O36" s="2106">
        <v>1</v>
      </c>
      <c r="P36" s="2107">
        <v>56</v>
      </c>
      <c r="Q36" s="2105">
        <v>8</v>
      </c>
      <c r="R36" s="2106">
        <v>64</v>
      </c>
    </row>
    <row r="37" spans="1:18" ht="18.75" outlineLevel="1">
      <c r="A37" s="1388"/>
      <c r="B37" s="2124" t="s">
        <v>245</v>
      </c>
      <c r="C37" s="2125" t="s">
        <v>246</v>
      </c>
      <c r="D37" s="2104">
        <v>23</v>
      </c>
      <c r="E37" s="2105">
        <v>0</v>
      </c>
      <c r="F37" s="2106">
        <v>23</v>
      </c>
      <c r="G37" s="2107">
        <v>14</v>
      </c>
      <c r="H37" s="2105">
        <v>1</v>
      </c>
      <c r="I37" s="2106">
        <v>15</v>
      </c>
      <c r="J37" s="2107">
        <v>24</v>
      </c>
      <c r="K37" s="2105">
        <v>3</v>
      </c>
      <c r="L37" s="2106">
        <v>27</v>
      </c>
      <c r="M37" s="2107">
        <v>1</v>
      </c>
      <c r="N37" s="2105">
        <v>0</v>
      </c>
      <c r="O37" s="2106">
        <v>1</v>
      </c>
      <c r="P37" s="2107">
        <v>62</v>
      </c>
      <c r="Q37" s="2105">
        <v>4</v>
      </c>
      <c r="R37" s="2106">
        <v>66</v>
      </c>
    </row>
    <row r="38" spans="1:18" ht="18.75" outlineLevel="1">
      <c r="A38" s="1388"/>
      <c r="B38" s="2124" t="s">
        <v>247</v>
      </c>
      <c r="C38" s="2125" t="s">
        <v>248</v>
      </c>
      <c r="D38" s="2104">
        <v>18</v>
      </c>
      <c r="E38" s="2105">
        <v>0</v>
      </c>
      <c r="F38" s="2106">
        <v>18</v>
      </c>
      <c r="G38" s="2107">
        <v>18</v>
      </c>
      <c r="H38" s="2105">
        <v>18</v>
      </c>
      <c r="I38" s="2106">
        <v>36</v>
      </c>
      <c r="J38" s="2107">
        <v>13</v>
      </c>
      <c r="K38" s="2105">
        <v>2</v>
      </c>
      <c r="L38" s="2106">
        <v>15</v>
      </c>
      <c r="M38" s="2107">
        <v>0</v>
      </c>
      <c r="N38" s="2105">
        <v>1</v>
      </c>
      <c r="O38" s="2106">
        <v>1</v>
      </c>
      <c r="P38" s="2107">
        <v>49</v>
      </c>
      <c r="Q38" s="2105">
        <v>21</v>
      </c>
      <c r="R38" s="2106">
        <v>70</v>
      </c>
    </row>
    <row r="39" spans="1:18" ht="18.75" outlineLevel="1">
      <c r="A39" s="1388"/>
      <c r="B39" s="2124" t="s">
        <v>249</v>
      </c>
      <c r="C39" s="2125" t="s">
        <v>250</v>
      </c>
      <c r="D39" s="2104">
        <v>10</v>
      </c>
      <c r="E39" s="2105">
        <v>4</v>
      </c>
      <c r="F39" s="2106">
        <v>14</v>
      </c>
      <c r="G39" s="2107">
        <v>19</v>
      </c>
      <c r="H39" s="2105">
        <v>1</v>
      </c>
      <c r="I39" s="2106">
        <v>20</v>
      </c>
      <c r="J39" s="2107">
        <v>10</v>
      </c>
      <c r="K39" s="2105">
        <v>1</v>
      </c>
      <c r="L39" s="2106">
        <v>11</v>
      </c>
      <c r="M39" s="2107">
        <v>0</v>
      </c>
      <c r="N39" s="2105">
        <v>0</v>
      </c>
      <c r="O39" s="2106">
        <v>0</v>
      </c>
      <c r="P39" s="2107">
        <v>39</v>
      </c>
      <c r="Q39" s="2105">
        <v>6</v>
      </c>
      <c r="R39" s="2106">
        <v>45</v>
      </c>
    </row>
    <row r="40" spans="1:18" ht="18.75" outlineLevel="1">
      <c r="A40" s="1388"/>
      <c r="B40" s="2124" t="s">
        <v>251</v>
      </c>
      <c r="C40" s="2125" t="s">
        <v>252</v>
      </c>
      <c r="D40" s="2104">
        <v>36</v>
      </c>
      <c r="E40" s="2105">
        <v>0</v>
      </c>
      <c r="F40" s="2106">
        <v>36</v>
      </c>
      <c r="G40" s="2107">
        <v>46</v>
      </c>
      <c r="H40" s="2105">
        <v>0</v>
      </c>
      <c r="I40" s="2106">
        <v>46</v>
      </c>
      <c r="J40" s="2107">
        <v>5</v>
      </c>
      <c r="K40" s="2105">
        <v>0</v>
      </c>
      <c r="L40" s="2106">
        <v>5</v>
      </c>
      <c r="M40" s="2107">
        <v>1</v>
      </c>
      <c r="N40" s="2105">
        <v>0</v>
      </c>
      <c r="O40" s="2106">
        <v>1</v>
      </c>
      <c r="P40" s="2107">
        <v>88</v>
      </c>
      <c r="Q40" s="2105">
        <v>0</v>
      </c>
      <c r="R40" s="2106">
        <v>88</v>
      </c>
    </row>
    <row r="41" spans="1:18" ht="18.75" outlineLevel="1">
      <c r="A41" s="1388"/>
      <c r="B41" s="2124" t="s">
        <v>253</v>
      </c>
      <c r="C41" s="2125" t="s">
        <v>254</v>
      </c>
      <c r="D41" s="2104">
        <v>14</v>
      </c>
      <c r="E41" s="2105">
        <v>0</v>
      </c>
      <c r="F41" s="2106">
        <v>14</v>
      </c>
      <c r="G41" s="2107">
        <v>15</v>
      </c>
      <c r="H41" s="2105">
        <v>1</v>
      </c>
      <c r="I41" s="2106">
        <v>16</v>
      </c>
      <c r="J41" s="2107">
        <v>6</v>
      </c>
      <c r="K41" s="2105">
        <v>1</v>
      </c>
      <c r="L41" s="2106">
        <v>7</v>
      </c>
      <c r="M41" s="2107">
        <v>0</v>
      </c>
      <c r="N41" s="2105">
        <v>0</v>
      </c>
      <c r="O41" s="2106">
        <v>0</v>
      </c>
      <c r="P41" s="2107">
        <v>35</v>
      </c>
      <c r="Q41" s="2105">
        <v>2</v>
      </c>
      <c r="R41" s="2106">
        <v>37</v>
      </c>
    </row>
    <row r="42" spans="1:18" ht="18.75" outlineLevel="1">
      <c r="A42" s="1388"/>
      <c r="B42" s="2124" t="s">
        <v>255</v>
      </c>
      <c r="C42" s="2125" t="s">
        <v>256</v>
      </c>
      <c r="D42" s="2104">
        <v>19</v>
      </c>
      <c r="E42" s="2105">
        <v>0</v>
      </c>
      <c r="F42" s="2106">
        <v>19</v>
      </c>
      <c r="G42" s="2107">
        <v>17</v>
      </c>
      <c r="H42" s="2105">
        <v>0</v>
      </c>
      <c r="I42" s="2106">
        <v>17</v>
      </c>
      <c r="J42" s="2107">
        <v>26</v>
      </c>
      <c r="K42" s="2105">
        <v>3</v>
      </c>
      <c r="L42" s="2106">
        <v>29</v>
      </c>
      <c r="M42" s="2107">
        <v>14</v>
      </c>
      <c r="N42" s="2105">
        <v>0</v>
      </c>
      <c r="O42" s="2106">
        <v>14</v>
      </c>
      <c r="P42" s="2107">
        <v>76</v>
      </c>
      <c r="Q42" s="2105">
        <v>3</v>
      </c>
      <c r="R42" s="2106">
        <v>79</v>
      </c>
    </row>
    <row r="43" spans="1:18" ht="18.75" outlineLevel="1">
      <c r="A43" s="1388"/>
      <c r="B43" s="2124" t="s">
        <v>257</v>
      </c>
      <c r="C43" s="2125" t="s">
        <v>258</v>
      </c>
      <c r="D43" s="2104">
        <v>39</v>
      </c>
      <c r="E43" s="2105">
        <v>4</v>
      </c>
      <c r="F43" s="2106">
        <v>43</v>
      </c>
      <c r="G43" s="2107">
        <v>40</v>
      </c>
      <c r="H43" s="2105">
        <v>11</v>
      </c>
      <c r="I43" s="2106">
        <v>51</v>
      </c>
      <c r="J43" s="2107">
        <v>28</v>
      </c>
      <c r="K43" s="2105">
        <v>3</v>
      </c>
      <c r="L43" s="2106">
        <v>31</v>
      </c>
      <c r="M43" s="2107">
        <v>2</v>
      </c>
      <c r="N43" s="2105">
        <v>1</v>
      </c>
      <c r="O43" s="2106">
        <v>3</v>
      </c>
      <c r="P43" s="2107">
        <v>109</v>
      </c>
      <c r="Q43" s="2105">
        <v>19</v>
      </c>
      <c r="R43" s="2106">
        <v>128</v>
      </c>
    </row>
    <row r="44" spans="1:18" ht="18.75" outlineLevel="1">
      <c r="A44" s="1388"/>
      <c r="B44" s="2124" t="s">
        <v>259</v>
      </c>
      <c r="C44" s="2125" t="s">
        <v>260</v>
      </c>
      <c r="D44" s="2104">
        <v>9</v>
      </c>
      <c r="E44" s="2105">
        <v>0</v>
      </c>
      <c r="F44" s="2106">
        <v>9</v>
      </c>
      <c r="G44" s="2107">
        <v>8</v>
      </c>
      <c r="H44" s="2105">
        <v>1</v>
      </c>
      <c r="I44" s="2106">
        <v>9</v>
      </c>
      <c r="J44" s="2107">
        <v>9</v>
      </c>
      <c r="K44" s="2105">
        <v>0</v>
      </c>
      <c r="L44" s="2106">
        <v>9</v>
      </c>
      <c r="M44" s="2107">
        <v>0</v>
      </c>
      <c r="N44" s="2105">
        <v>0</v>
      </c>
      <c r="O44" s="2106">
        <v>0</v>
      </c>
      <c r="P44" s="2107">
        <v>26</v>
      </c>
      <c r="Q44" s="2105">
        <v>1</v>
      </c>
      <c r="R44" s="2106">
        <v>27</v>
      </c>
    </row>
    <row r="45" spans="1:18" ht="18.75" outlineLevel="1">
      <c r="A45" s="1388"/>
      <c r="B45" s="2124" t="s">
        <v>261</v>
      </c>
      <c r="C45" s="2125" t="s">
        <v>262</v>
      </c>
      <c r="D45" s="2104">
        <v>0</v>
      </c>
      <c r="E45" s="2105">
        <v>0</v>
      </c>
      <c r="F45" s="2106">
        <v>0</v>
      </c>
      <c r="G45" s="2107">
        <v>6</v>
      </c>
      <c r="H45" s="2105">
        <v>0</v>
      </c>
      <c r="I45" s="2106">
        <v>6</v>
      </c>
      <c r="J45" s="2107">
        <v>0</v>
      </c>
      <c r="K45" s="2105">
        <v>0</v>
      </c>
      <c r="L45" s="2106">
        <v>0</v>
      </c>
      <c r="M45" s="2107">
        <v>0</v>
      </c>
      <c r="N45" s="2105">
        <v>0</v>
      </c>
      <c r="O45" s="2106">
        <v>0</v>
      </c>
      <c r="P45" s="2107">
        <v>6</v>
      </c>
      <c r="Q45" s="2105">
        <v>0</v>
      </c>
      <c r="R45" s="2106">
        <v>6</v>
      </c>
    </row>
    <row r="46" spans="1:18" ht="18.75" outlineLevel="1">
      <c r="A46" s="1388"/>
      <c r="B46" s="2124" t="s">
        <v>263</v>
      </c>
      <c r="C46" s="2125" t="s">
        <v>264</v>
      </c>
      <c r="D46" s="2104">
        <v>14</v>
      </c>
      <c r="E46" s="2105">
        <v>2</v>
      </c>
      <c r="F46" s="2106">
        <v>16</v>
      </c>
      <c r="G46" s="2107">
        <v>10</v>
      </c>
      <c r="H46" s="2105">
        <v>0</v>
      </c>
      <c r="I46" s="2106">
        <v>10</v>
      </c>
      <c r="J46" s="2107">
        <v>12</v>
      </c>
      <c r="K46" s="2105">
        <v>2</v>
      </c>
      <c r="L46" s="2106">
        <v>14</v>
      </c>
      <c r="M46" s="2107">
        <v>1</v>
      </c>
      <c r="N46" s="2105">
        <v>0</v>
      </c>
      <c r="O46" s="2106">
        <v>1</v>
      </c>
      <c r="P46" s="2107">
        <v>37</v>
      </c>
      <c r="Q46" s="2105">
        <v>4</v>
      </c>
      <c r="R46" s="2106">
        <v>41</v>
      </c>
    </row>
    <row r="47" spans="1:18" ht="18.75" outlineLevel="1">
      <c r="A47" s="1388"/>
      <c r="B47" s="2124" t="s">
        <v>265</v>
      </c>
      <c r="C47" s="2125" t="s">
        <v>266</v>
      </c>
      <c r="D47" s="2104">
        <v>13</v>
      </c>
      <c r="E47" s="2105">
        <v>1</v>
      </c>
      <c r="F47" s="2106">
        <v>14</v>
      </c>
      <c r="G47" s="2107">
        <v>7</v>
      </c>
      <c r="H47" s="2105">
        <v>1</v>
      </c>
      <c r="I47" s="2106">
        <v>8</v>
      </c>
      <c r="J47" s="2107">
        <v>7</v>
      </c>
      <c r="K47" s="2105">
        <v>0</v>
      </c>
      <c r="L47" s="2106">
        <v>7</v>
      </c>
      <c r="M47" s="2107">
        <v>0</v>
      </c>
      <c r="N47" s="2105">
        <v>0</v>
      </c>
      <c r="O47" s="2106">
        <v>0</v>
      </c>
      <c r="P47" s="2107">
        <v>27</v>
      </c>
      <c r="Q47" s="2105">
        <v>2</v>
      </c>
      <c r="R47" s="2106">
        <v>29</v>
      </c>
    </row>
    <row r="48" spans="1:18" ht="18.75" outlineLevel="1">
      <c r="A48" s="1388"/>
      <c r="B48" s="2124" t="s">
        <v>267</v>
      </c>
      <c r="C48" s="2125" t="s">
        <v>268</v>
      </c>
      <c r="D48" s="2104">
        <v>2</v>
      </c>
      <c r="E48" s="2105">
        <v>3</v>
      </c>
      <c r="F48" s="2106">
        <v>5</v>
      </c>
      <c r="G48" s="2107">
        <v>1</v>
      </c>
      <c r="H48" s="2105">
        <v>1</v>
      </c>
      <c r="I48" s="2106">
        <v>2</v>
      </c>
      <c r="J48" s="2107">
        <v>1</v>
      </c>
      <c r="K48" s="2105">
        <v>0</v>
      </c>
      <c r="L48" s="2106">
        <v>1</v>
      </c>
      <c r="M48" s="2107">
        <v>0</v>
      </c>
      <c r="N48" s="2105">
        <v>0</v>
      </c>
      <c r="O48" s="2106">
        <v>0</v>
      </c>
      <c r="P48" s="2107">
        <v>4</v>
      </c>
      <c r="Q48" s="2105">
        <v>4</v>
      </c>
      <c r="R48" s="2106">
        <v>8</v>
      </c>
    </row>
    <row r="49" spans="1:18" ht="18.75" outlineLevel="1">
      <c r="A49" s="1388"/>
      <c r="B49" s="2124" t="s">
        <v>269</v>
      </c>
      <c r="C49" s="2125" t="s">
        <v>270</v>
      </c>
      <c r="D49" s="2104">
        <v>6</v>
      </c>
      <c r="E49" s="2105">
        <v>0</v>
      </c>
      <c r="F49" s="2106">
        <v>6</v>
      </c>
      <c r="G49" s="2107">
        <v>5</v>
      </c>
      <c r="H49" s="2105">
        <v>2</v>
      </c>
      <c r="I49" s="2106">
        <v>7</v>
      </c>
      <c r="J49" s="2107">
        <v>3</v>
      </c>
      <c r="K49" s="2105">
        <v>0</v>
      </c>
      <c r="L49" s="2106">
        <v>3</v>
      </c>
      <c r="M49" s="2107">
        <v>0</v>
      </c>
      <c r="N49" s="2105">
        <v>0</v>
      </c>
      <c r="O49" s="2106">
        <v>0</v>
      </c>
      <c r="P49" s="2107">
        <v>14</v>
      </c>
      <c r="Q49" s="2105">
        <v>2</v>
      </c>
      <c r="R49" s="2106">
        <v>16</v>
      </c>
    </row>
    <row r="50" spans="1:18" ht="18.75" outlineLevel="1">
      <c r="A50" s="1388"/>
      <c r="B50" s="2124" t="s">
        <v>271</v>
      </c>
      <c r="C50" s="2125" t="s">
        <v>272</v>
      </c>
      <c r="D50" s="2104">
        <v>1</v>
      </c>
      <c r="E50" s="2105">
        <v>0</v>
      </c>
      <c r="F50" s="2106">
        <v>1</v>
      </c>
      <c r="G50" s="2107">
        <v>1</v>
      </c>
      <c r="H50" s="2105">
        <v>0</v>
      </c>
      <c r="I50" s="2106">
        <v>1</v>
      </c>
      <c r="J50" s="2107">
        <v>2</v>
      </c>
      <c r="K50" s="2105">
        <v>0</v>
      </c>
      <c r="L50" s="2106">
        <v>2</v>
      </c>
      <c r="M50" s="2107">
        <v>0</v>
      </c>
      <c r="N50" s="2105">
        <v>0</v>
      </c>
      <c r="O50" s="2106">
        <v>0</v>
      </c>
      <c r="P50" s="2107">
        <v>4</v>
      </c>
      <c r="Q50" s="2105">
        <v>0</v>
      </c>
      <c r="R50" s="2106">
        <v>4</v>
      </c>
    </row>
    <row r="51" spans="1:18" ht="18.75" outlineLevel="1">
      <c r="A51" s="1388"/>
      <c r="B51" s="2124" t="s">
        <v>273</v>
      </c>
      <c r="C51" s="2125" t="s">
        <v>274</v>
      </c>
      <c r="D51" s="2104">
        <v>2</v>
      </c>
      <c r="E51" s="2105">
        <v>0</v>
      </c>
      <c r="F51" s="2106">
        <v>2</v>
      </c>
      <c r="G51" s="2107">
        <v>1</v>
      </c>
      <c r="H51" s="2105">
        <v>0</v>
      </c>
      <c r="I51" s="2106">
        <v>1</v>
      </c>
      <c r="J51" s="2107">
        <v>0</v>
      </c>
      <c r="K51" s="2105">
        <v>0</v>
      </c>
      <c r="L51" s="2106">
        <v>0</v>
      </c>
      <c r="M51" s="2107">
        <v>0</v>
      </c>
      <c r="N51" s="2105">
        <v>0</v>
      </c>
      <c r="O51" s="2106">
        <v>0</v>
      </c>
      <c r="P51" s="2107">
        <v>3</v>
      </c>
      <c r="Q51" s="2105">
        <v>0</v>
      </c>
      <c r="R51" s="2106">
        <v>3</v>
      </c>
    </row>
    <row r="52" spans="1:18" ht="18.75" outlineLevel="1">
      <c r="A52" s="1388"/>
      <c r="B52" s="2124" t="s">
        <v>275</v>
      </c>
      <c r="C52" s="2125" t="s">
        <v>276</v>
      </c>
      <c r="D52" s="2104">
        <v>2</v>
      </c>
      <c r="E52" s="2105">
        <v>0</v>
      </c>
      <c r="F52" s="2106">
        <v>2</v>
      </c>
      <c r="G52" s="2107">
        <v>2</v>
      </c>
      <c r="H52" s="2105">
        <v>0</v>
      </c>
      <c r="I52" s="2106">
        <v>2</v>
      </c>
      <c r="J52" s="2107">
        <v>0</v>
      </c>
      <c r="K52" s="2105">
        <v>0</v>
      </c>
      <c r="L52" s="2106">
        <v>0</v>
      </c>
      <c r="M52" s="2107">
        <v>0</v>
      </c>
      <c r="N52" s="2105">
        <v>0</v>
      </c>
      <c r="O52" s="2106">
        <v>0</v>
      </c>
      <c r="P52" s="2107">
        <v>4</v>
      </c>
      <c r="Q52" s="2105">
        <v>0</v>
      </c>
      <c r="R52" s="2106">
        <v>4</v>
      </c>
    </row>
    <row r="53" spans="1:18" ht="18.75" outlineLevel="1">
      <c r="A53" s="1388"/>
      <c r="B53" s="2124" t="s">
        <v>277</v>
      </c>
      <c r="C53" s="2125" t="s">
        <v>278</v>
      </c>
      <c r="D53" s="2104">
        <v>1</v>
      </c>
      <c r="E53" s="2105">
        <v>0</v>
      </c>
      <c r="F53" s="2106">
        <v>1</v>
      </c>
      <c r="G53" s="2107">
        <v>6</v>
      </c>
      <c r="H53" s="2105">
        <v>1</v>
      </c>
      <c r="I53" s="2106">
        <v>7</v>
      </c>
      <c r="J53" s="2107">
        <v>2</v>
      </c>
      <c r="K53" s="2105">
        <v>0</v>
      </c>
      <c r="L53" s="2106">
        <v>2</v>
      </c>
      <c r="M53" s="2107">
        <v>0</v>
      </c>
      <c r="N53" s="2105">
        <v>0</v>
      </c>
      <c r="O53" s="2106">
        <v>0</v>
      </c>
      <c r="P53" s="2107">
        <v>9</v>
      </c>
      <c r="Q53" s="2105">
        <v>1</v>
      </c>
      <c r="R53" s="2106">
        <v>10</v>
      </c>
    </row>
    <row r="54" spans="1:18" ht="18.75" outlineLevel="1">
      <c r="A54" s="1388"/>
      <c r="B54" s="2124" t="s">
        <v>279</v>
      </c>
      <c r="C54" s="2125" t="s">
        <v>280</v>
      </c>
      <c r="D54" s="2104">
        <v>17</v>
      </c>
      <c r="E54" s="2105">
        <v>5</v>
      </c>
      <c r="F54" s="2106">
        <v>22</v>
      </c>
      <c r="G54" s="2107">
        <v>25</v>
      </c>
      <c r="H54" s="2105">
        <v>16</v>
      </c>
      <c r="I54" s="2106">
        <v>41</v>
      </c>
      <c r="J54" s="2107">
        <v>11</v>
      </c>
      <c r="K54" s="2105">
        <v>2</v>
      </c>
      <c r="L54" s="2106">
        <v>13</v>
      </c>
      <c r="M54" s="2107">
        <v>0</v>
      </c>
      <c r="N54" s="2105">
        <v>1</v>
      </c>
      <c r="O54" s="2106">
        <v>1</v>
      </c>
      <c r="P54" s="2107">
        <v>53</v>
      </c>
      <c r="Q54" s="2105">
        <v>24</v>
      </c>
      <c r="R54" s="2106">
        <v>77</v>
      </c>
    </row>
    <row r="55" spans="1:18" ht="19.5" outlineLevel="1" thickBot="1">
      <c r="A55" s="1388"/>
      <c r="B55" s="2124" t="s">
        <v>281</v>
      </c>
      <c r="C55" s="2125" t="s">
        <v>368</v>
      </c>
      <c r="D55" s="2110">
        <v>3</v>
      </c>
      <c r="E55" s="2111">
        <v>0</v>
      </c>
      <c r="F55" s="2112">
        <v>3</v>
      </c>
      <c r="G55" s="2113">
        <v>16</v>
      </c>
      <c r="H55" s="2111">
        <v>0</v>
      </c>
      <c r="I55" s="2112">
        <v>16</v>
      </c>
      <c r="J55" s="2113">
        <v>5</v>
      </c>
      <c r="K55" s="2111">
        <v>0</v>
      </c>
      <c r="L55" s="2112">
        <v>5</v>
      </c>
      <c r="M55" s="2113">
        <v>0</v>
      </c>
      <c r="N55" s="2111">
        <v>0</v>
      </c>
      <c r="O55" s="2112">
        <v>0</v>
      </c>
      <c r="P55" s="2113">
        <v>24</v>
      </c>
      <c r="Q55" s="2111">
        <v>0</v>
      </c>
      <c r="R55" s="2112">
        <v>24</v>
      </c>
    </row>
    <row r="56" spans="2:18" ht="17.25" customHeight="1" thickBot="1">
      <c r="B56" s="2556" t="s">
        <v>8</v>
      </c>
      <c r="C56" s="2556"/>
      <c r="D56" s="1546">
        <f>SUM(D34:D55)</f>
        <v>261</v>
      </c>
      <c r="E56" s="1546">
        <f aca="true" t="shared" si="2" ref="E56:R56">SUM(E34:E55)</f>
        <v>20</v>
      </c>
      <c r="F56" s="1547">
        <f t="shared" si="2"/>
        <v>281</v>
      </c>
      <c r="G56" s="1546">
        <f t="shared" si="2"/>
        <v>293</v>
      </c>
      <c r="H56" s="1546">
        <f t="shared" si="2"/>
        <v>59</v>
      </c>
      <c r="I56" s="1547">
        <f t="shared" si="2"/>
        <v>352</v>
      </c>
      <c r="J56" s="1546">
        <f t="shared" si="2"/>
        <v>200</v>
      </c>
      <c r="K56" s="1546">
        <f t="shared" si="2"/>
        <v>21</v>
      </c>
      <c r="L56" s="2126">
        <f t="shared" si="2"/>
        <v>221</v>
      </c>
      <c r="M56" s="1546">
        <f t="shared" si="2"/>
        <v>19</v>
      </c>
      <c r="N56" s="1546">
        <f t="shared" si="2"/>
        <v>4</v>
      </c>
      <c r="O56" s="1547">
        <f t="shared" si="2"/>
        <v>23</v>
      </c>
      <c r="P56" s="1546">
        <f>SUM(P34:P55)</f>
        <v>773</v>
      </c>
      <c r="Q56" s="1546">
        <f t="shared" si="2"/>
        <v>104</v>
      </c>
      <c r="R56" s="1547">
        <f t="shared" si="2"/>
        <v>877</v>
      </c>
    </row>
    <row r="57" spans="2:18" ht="15.75" customHeight="1" thickBot="1">
      <c r="B57" s="2545" t="s">
        <v>26</v>
      </c>
      <c r="C57" s="2545"/>
      <c r="D57" s="2127"/>
      <c r="E57" s="2128"/>
      <c r="F57" s="2129"/>
      <c r="G57" s="2127"/>
      <c r="H57" s="2128"/>
      <c r="I57" s="2129"/>
      <c r="J57" s="2128"/>
      <c r="K57" s="2128"/>
      <c r="L57" s="2130"/>
      <c r="M57" s="2127"/>
      <c r="N57" s="2128"/>
      <c r="O57" s="2129"/>
      <c r="P57" s="2128"/>
      <c r="Q57" s="2128"/>
      <c r="R57" s="2129"/>
    </row>
    <row r="58" spans="2:18" ht="18.75">
      <c r="B58" s="1530"/>
      <c r="C58" s="1543"/>
      <c r="D58" s="1531">
        <v>0</v>
      </c>
      <c r="E58" s="1532">
        <v>0</v>
      </c>
      <c r="F58" s="1533">
        <v>0</v>
      </c>
      <c r="G58" s="1534">
        <v>0</v>
      </c>
      <c r="H58" s="1532">
        <v>0</v>
      </c>
      <c r="I58" s="1533">
        <v>0</v>
      </c>
      <c r="J58" s="1534">
        <v>0</v>
      </c>
      <c r="K58" s="1532">
        <v>0</v>
      </c>
      <c r="L58" s="1533">
        <v>0</v>
      </c>
      <c r="M58" s="1534">
        <v>0</v>
      </c>
      <c r="N58" s="1532">
        <v>0</v>
      </c>
      <c r="O58" s="1533">
        <v>0</v>
      </c>
      <c r="P58" s="1534">
        <v>0</v>
      </c>
      <c r="Q58" s="1532">
        <v>0</v>
      </c>
      <c r="R58" s="1572">
        <f>SUM(P58:Q58)</f>
        <v>0</v>
      </c>
    </row>
    <row r="59" spans="2:18" ht="18.75" outlineLevel="1">
      <c r="B59" s="2131" t="s">
        <v>241</v>
      </c>
      <c r="C59" s="2125" t="s">
        <v>242</v>
      </c>
      <c r="D59" s="1537">
        <v>1</v>
      </c>
      <c r="E59" s="1395">
        <v>0</v>
      </c>
      <c r="F59" s="1538">
        <v>1</v>
      </c>
      <c r="G59" s="1396">
        <v>0</v>
      </c>
      <c r="H59" s="1395">
        <v>1</v>
      </c>
      <c r="I59" s="1538">
        <v>1</v>
      </c>
      <c r="J59" s="1396">
        <v>1</v>
      </c>
      <c r="K59" s="1395">
        <v>0</v>
      </c>
      <c r="L59" s="1538">
        <v>1</v>
      </c>
      <c r="M59" s="1396">
        <v>0</v>
      </c>
      <c r="N59" s="1395">
        <v>0</v>
      </c>
      <c r="O59" s="1538">
        <v>0</v>
      </c>
      <c r="P59" s="2107">
        <f aca="true" t="shared" si="3" ref="P59:Q75">SUM(D59,G59,J59,M59)</f>
        <v>2</v>
      </c>
      <c r="Q59" s="2105">
        <f t="shared" si="3"/>
        <v>1</v>
      </c>
      <c r="R59" s="2132">
        <v>3</v>
      </c>
    </row>
    <row r="60" spans="2:18" ht="18.75" outlineLevel="1">
      <c r="B60" s="2131" t="s">
        <v>243</v>
      </c>
      <c r="C60" s="2125" t="s">
        <v>244</v>
      </c>
      <c r="D60" s="2104">
        <v>0</v>
      </c>
      <c r="E60" s="2105">
        <v>0</v>
      </c>
      <c r="F60" s="2132">
        <v>0</v>
      </c>
      <c r="G60" s="2107">
        <v>0</v>
      </c>
      <c r="H60" s="2105">
        <v>0</v>
      </c>
      <c r="I60" s="2132">
        <v>0</v>
      </c>
      <c r="J60" s="1396">
        <v>1</v>
      </c>
      <c r="K60" s="1395">
        <v>0</v>
      </c>
      <c r="L60" s="1538">
        <v>1</v>
      </c>
      <c r="M60" s="1396">
        <v>0</v>
      </c>
      <c r="N60" s="1395">
        <v>1</v>
      </c>
      <c r="O60" s="1538">
        <v>1</v>
      </c>
      <c r="P60" s="2107">
        <f t="shared" si="3"/>
        <v>1</v>
      </c>
      <c r="Q60" s="2105">
        <f t="shared" si="3"/>
        <v>1</v>
      </c>
      <c r="R60" s="2132">
        <v>2</v>
      </c>
    </row>
    <row r="61" spans="2:18" ht="18.75" outlineLevel="1">
      <c r="B61" s="2131" t="s">
        <v>245</v>
      </c>
      <c r="C61" s="2125" t="s">
        <v>246</v>
      </c>
      <c r="D61" s="1537">
        <v>1</v>
      </c>
      <c r="E61" s="1395">
        <v>0</v>
      </c>
      <c r="F61" s="1538">
        <v>1</v>
      </c>
      <c r="G61" s="1396">
        <v>2</v>
      </c>
      <c r="H61" s="1395">
        <v>2</v>
      </c>
      <c r="I61" s="1538">
        <v>4</v>
      </c>
      <c r="J61" s="1396">
        <v>1</v>
      </c>
      <c r="K61" s="1395">
        <v>0</v>
      </c>
      <c r="L61" s="1538">
        <v>1</v>
      </c>
      <c r="M61" s="1396">
        <v>0</v>
      </c>
      <c r="N61" s="1395">
        <v>0</v>
      </c>
      <c r="O61" s="1538">
        <v>0</v>
      </c>
      <c r="P61" s="2107">
        <f t="shared" si="3"/>
        <v>4</v>
      </c>
      <c r="Q61" s="2105">
        <f t="shared" si="3"/>
        <v>2</v>
      </c>
      <c r="R61" s="2132">
        <v>6</v>
      </c>
    </row>
    <row r="62" spans="2:18" ht="18.75" outlineLevel="1">
      <c r="B62" s="2131" t="s">
        <v>247</v>
      </c>
      <c r="C62" s="2125" t="s">
        <v>248</v>
      </c>
      <c r="D62" s="1537">
        <v>0</v>
      </c>
      <c r="E62" s="1395">
        <v>3</v>
      </c>
      <c r="F62" s="1538">
        <v>3</v>
      </c>
      <c r="G62" s="1396">
        <v>0</v>
      </c>
      <c r="H62" s="1395">
        <v>6</v>
      </c>
      <c r="I62" s="1538">
        <v>6</v>
      </c>
      <c r="J62" s="1396">
        <v>0</v>
      </c>
      <c r="K62" s="1395">
        <v>0</v>
      </c>
      <c r="L62" s="1538">
        <v>0</v>
      </c>
      <c r="M62" s="1396">
        <v>0</v>
      </c>
      <c r="N62" s="1395">
        <v>0</v>
      </c>
      <c r="O62" s="1538">
        <v>0</v>
      </c>
      <c r="P62" s="2107">
        <f t="shared" si="3"/>
        <v>0</v>
      </c>
      <c r="Q62" s="2105">
        <f t="shared" si="3"/>
        <v>9</v>
      </c>
      <c r="R62" s="2132">
        <v>9</v>
      </c>
    </row>
    <row r="63" spans="2:18" ht="18.75" outlineLevel="1">
      <c r="B63" s="2131" t="s">
        <v>249</v>
      </c>
      <c r="C63" s="2125" t="s">
        <v>250</v>
      </c>
      <c r="D63" s="1537">
        <v>0</v>
      </c>
      <c r="E63" s="1395">
        <v>1</v>
      </c>
      <c r="F63" s="1536">
        <v>1</v>
      </c>
      <c r="G63" s="1396">
        <v>0</v>
      </c>
      <c r="H63" s="1395">
        <v>1</v>
      </c>
      <c r="I63" s="1536">
        <v>1</v>
      </c>
      <c r="J63" s="1396">
        <v>1</v>
      </c>
      <c r="K63" s="1395">
        <v>0</v>
      </c>
      <c r="L63" s="1536">
        <v>1</v>
      </c>
      <c r="M63" s="1396">
        <v>0</v>
      </c>
      <c r="N63" s="1395">
        <v>0</v>
      </c>
      <c r="O63" s="1536">
        <v>0</v>
      </c>
      <c r="P63" s="2107">
        <f t="shared" si="3"/>
        <v>1</v>
      </c>
      <c r="Q63" s="2105">
        <f t="shared" si="3"/>
        <v>2</v>
      </c>
      <c r="R63" s="2106">
        <v>3</v>
      </c>
    </row>
    <row r="64" spans="2:18" ht="18.75" outlineLevel="1">
      <c r="B64" s="2131" t="s">
        <v>251</v>
      </c>
      <c r="C64" s="2125" t="s">
        <v>252</v>
      </c>
      <c r="D64" s="1537">
        <v>1</v>
      </c>
      <c r="E64" s="1395">
        <v>0</v>
      </c>
      <c r="F64" s="1536">
        <v>1</v>
      </c>
      <c r="G64" s="1396">
        <v>2</v>
      </c>
      <c r="H64" s="1395">
        <v>0</v>
      </c>
      <c r="I64" s="1536">
        <v>2</v>
      </c>
      <c r="J64" s="1396">
        <v>0</v>
      </c>
      <c r="K64" s="1395">
        <v>0</v>
      </c>
      <c r="L64" s="1536">
        <v>0</v>
      </c>
      <c r="M64" s="1396">
        <v>0</v>
      </c>
      <c r="N64" s="1395">
        <v>0</v>
      </c>
      <c r="O64" s="1536">
        <v>0</v>
      </c>
      <c r="P64" s="2107">
        <f t="shared" si="3"/>
        <v>3</v>
      </c>
      <c r="Q64" s="2105">
        <f t="shared" si="3"/>
        <v>0</v>
      </c>
      <c r="R64" s="2106">
        <v>3</v>
      </c>
    </row>
    <row r="65" spans="2:18" ht="18.75" outlineLevel="1">
      <c r="B65" s="2131" t="s">
        <v>255</v>
      </c>
      <c r="C65" s="2125" t="s">
        <v>256</v>
      </c>
      <c r="D65" s="1537">
        <v>0</v>
      </c>
      <c r="E65" s="1395">
        <v>0</v>
      </c>
      <c r="F65" s="1536">
        <v>0</v>
      </c>
      <c r="G65" s="1396">
        <v>0</v>
      </c>
      <c r="H65" s="1395">
        <v>2</v>
      </c>
      <c r="I65" s="1536">
        <v>2</v>
      </c>
      <c r="J65" s="1396">
        <v>0</v>
      </c>
      <c r="K65" s="1395">
        <v>0</v>
      </c>
      <c r="L65" s="1536">
        <v>0</v>
      </c>
      <c r="M65" s="1396">
        <v>0</v>
      </c>
      <c r="N65" s="1395">
        <v>0</v>
      </c>
      <c r="O65" s="1536">
        <v>0</v>
      </c>
      <c r="P65" s="2107">
        <f t="shared" si="3"/>
        <v>0</v>
      </c>
      <c r="Q65" s="2105">
        <f t="shared" si="3"/>
        <v>2</v>
      </c>
      <c r="R65" s="2106">
        <v>2</v>
      </c>
    </row>
    <row r="66" spans="2:18" ht="18.75" outlineLevel="1">
      <c r="B66" s="2131" t="s">
        <v>257</v>
      </c>
      <c r="C66" s="2125" t="s">
        <v>258</v>
      </c>
      <c r="D66" s="1537">
        <v>0</v>
      </c>
      <c r="E66" s="1395">
        <v>2</v>
      </c>
      <c r="F66" s="1536">
        <v>2</v>
      </c>
      <c r="G66" s="1396">
        <v>3</v>
      </c>
      <c r="H66" s="1395">
        <v>0</v>
      </c>
      <c r="I66" s="1536">
        <v>3</v>
      </c>
      <c r="J66" s="1396">
        <v>6</v>
      </c>
      <c r="K66" s="1395">
        <v>0</v>
      </c>
      <c r="L66" s="1536">
        <v>6</v>
      </c>
      <c r="M66" s="1396">
        <v>0</v>
      </c>
      <c r="N66" s="1395">
        <v>0</v>
      </c>
      <c r="O66" s="1536">
        <v>0</v>
      </c>
      <c r="P66" s="2107">
        <f t="shared" si="3"/>
        <v>9</v>
      </c>
      <c r="Q66" s="2105">
        <f t="shared" si="3"/>
        <v>2</v>
      </c>
      <c r="R66" s="2106">
        <v>11</v>
      </c>
    </row>
    <row r="67" spans="2:18" ht="18.75" outlineLevel="1">
      <c r="B67" s="2131" t="s">
        <v>259</v>
      </c>
      <c r="C67" s="2125" t="s">
        <v>260</v>
      </c>
      <c r="D67" s="1537">
        <v>0</v>
      </c>
      <c r="E67" s="1395">
        <v>0</v>
      </c>
      <c r="F67" s="1536">
        <v>0</v>
      </c>
      <c r="G67" s="1396">
        <v>1</v>
      </c>
      <c r="H67" s="1395">
        <v>0</v>
      </c>
      <c r="I67" s="1536">
        <v>1</v>
      </c>
      <c r="J67" s="1396">
        <v>0</v>
      </c>
      <c r="K67" s="1395">
        <v>0</v>
      </c>
      <c r="L67" s="1536">
        <v>0</v>
      </c>
      <c r="M67" s="1396">
        <v>0</v>
      </c>
      <c r="N67" s="1395">
        <v>0</v>
      </c>
      <c r="O67" s="1536">
        <v>0</v>
      </c>
      <c r="P67" s="2107">
        <f t="shared" si="3"/>
        <v>1</v>
      </c>
      <c r="Q67" s="2105">
        <f t="shared" si="3"/>
        <v>0</v>
      </c>
      <c r="R67" s="2106">
        <v>1</v>
      </c>
    </row>
    <row r="68" spans="2:18" ht="18.75" outlineLevel="1">
      <c r="B68" s="2131" t="s">
        <v>261</v>
      </c>
      <c r="C68" s="2125" t="s">
        <v>262</v>
      </c>
      <c r="D68" s="1537">
        <v>0</v>
      </c>
      <c r="E68" s="1395">
        <v>0</v>
      </c>
      <c r="F68" s="1536">
        <v>0</v>
      </c>
      <c r="G68" s="1396">
        <v>1</v>
      </c>
      <c r="H68" s="1395">
        <v>0</v>
      </c>
      <c r="I68" s="1536">
        <v>1</v>
      </c>
      <c r="J68" s="1396">
        <v>0</v>
      </c>
      <c r="K68" s="1395">
        <v>0</v>
      </c>
      <c r="L68" s="1536">
        <v>0</v>
      </c>
      <c r="M68" s="1396">
        <v>0</v>
      </c>
      <c r="N68" s="1395">
        <v>0</v>
      </c>
      <c r="O68" s="1536">
        <v>0</v>
      </c>
      <c r="P68" s="2107">
        <f t="shared" si="3"/>
        <v>1</v>
      </c>
      <c r="Q68" s="2105">
        <f t="shared" si="3"/>
        <v>0</v>
      </c>
      <c r="R68" s="2106">
        <v>1</v>
      </c>
    </row>
    <row r="69" spans="2:18" ht="18.75" outlineLevel="1">
      <c r="B69" s="2131" t="s">
        <v>263</v>
      </c>
      <c r="C69" s="2125" t="s">
        <v>264</v>
      </c>
      <c r="D69" s="1537">
        <v>0</v>
      </c>
      <c r="E69" s="1395">
        <v>0</v>
      </c>
      <c r="F69" s="1536">
        <v>0</v>
      </c>
      <c r="G69" s="1396">
        <v>0</v>
      </c>
      <c r="H69" s="1395">
        <v>0</v>
      </c>
      <c r="I69" s="1536">
        <v>0</v>
      </c>
      <c r="J69" s="1396">
        <v>0</v>
      </c>
      <c r="K69" s="1395">
        <v>2</v>
      </c>
      <c r="L69" s="1536">
        <v>2</v>
      </c>
      <c r="M69" s="1396">
        <v>1</v>
      </c>
      <c r="N69" s="1395">
        <v>1</v>
      </c>
      <c r="O69" s="1536">
        <v>2</v>
      </c>
      <c r="P69" s="2107">
        <f t="shared" si="3"/>
        <v>1</v>
      </c>
      <c r="Q69" s="2105">
        <f t="shared" si="3"/>
        <v>3</v>
      </c>
      <c r="R69" s="2106">
        <v>4</v>
      </c>
    </row>
    <row r="70" spans="2:18" ht="18.75" outlineLevel="1">
      <c r="B70" s="2131" t="s">
        <v>265</v>
      </c>
      <c r="C70" s="2125" t="s">
        <v>266</v>
      </c>
      <c r="D70" s="1537">
        <v>0</v>
      </c>
      <c r="E70" s="1395">
        <v>0</v>
      </c>
      <c r="F70" s="1536">
        <v>0</v>
      </c>
      <c r="G70" s="1396">
        <v>2</v>
      </c>
      <c r="H70" s="1395">
        <v>0</v>
      </c>
      <c r="I70" s="1536">
        <v>2</v>
      </c>
      <c r="J70" s="1396">
        <v>1</v>
      </c>
      <c r="K70" s="1395">
        <v>0</v>
      </c>
      <c r="L70" s="1536">
        <v>1</v>
      </c>
      <c r="M70" s="1396">
        <v>0</v>
      </c>
      <c r="N70" s="1395">
        <v>0</v>
      </c>
      <c r="O70" s="1536">
        <v>0</v>
      </c>
      <c r="P70" s="2107">
        <f t="shared" si="3"/>
        <v>3</v>
      </c>
      <c r="Q70" s="2105">
        <f t="shared" si="3"/>
        <v>0</v>
      </c>
      <c r="R70" s="2106">
        <v>3</v>
      </c>
    </row>
    <row r="71" spans="2:18" ht="18.75" outlineLevel="1">
      <c r="B71" s="2131" t="s">
        <v>267</v>
      </c>
      <c r="C71" s="2125" t="s">
        <v>268</v>
      </c>
      <c r="D71" s="1537">
        <v>0</v>
      </c>
      <c r="E71" s="1395">
        <v>0</v>
      </c>
      <c r="F71" s="1536">
        <v>0</v>
      </c>
      <c r="G71" s="1396">
        <v>0</v>
      </c>
      <c r="H71" s="1395">
        <v>0</v>
      </c>
      <c r="I71" s="1536">
        <v>0</v>
      </c>
      <c r="J71" s="1396">
        <v>1</v>
      </c>
      <c r="K71" s="1395">
        <v>0</v>
      </c>
      <c r="L71" s="1536">
        <v>1</v>
      </c>
      <c r="M71" s="1396">
        <v>0</v>
      </c>
      <c r="N71" s="1395">
        <v>0</v>
      </c>
      <c r="O71" s="1536">
        <v>0</v>
      </c>
      <c r="P71" s="2107">
        <f t="shared" si="3"/>
        <v>1</v>
      </c>
      <c r="Q71" s="2105">
        <f t="shared" si="3"/>
        <v>0</v>
      </c>
      <c r="R71" s="2106">
        <v>1</v>
      </c>
    </row>
    <row r="72" spans="2:18" ht="18.75" outlineLevel="1">
      <c r="B72" s="2131" t="s">
        <v>269</v>
      </c>
      <c r="C72" s="2125" t="s">
        <v>270</v>
      </c>
      <c r="D72" s="1537">
        <v>0</v>
      </c>
      <c r="E72" s="1395">
        <v>0</v>
      </c>
      <c r="F72" s="1536">
        <v>0</v>
      </c>
      <c r="G72" s="1396">
        <v>0</v>
      </c>
      <c r="H72" s="1395">
        <v>0</v>
      </c>
      <c r="I72" s="1536">
        <v>0</v>
      </c>
      <c r="J72" s="1396">
        <v>2</v>
      </c>
      <c r="K72" s="1395">
        <v>3</v>
      </c>
      <c r="L72" s="1536">
        <v>5</v>
      </c>
      <c r="M72" s="1396">
        <v>0</v>
      </c>
      <c r="N72" s="1395">
        <v>0</v>
      </c>
      <c r="O72" s="1536">
        <v>0</v>
      </c>
      <c r="P72" s="2107">
        <f t="shared" si="3"/>
        <v>2</v>
      </c>
      <c r="Q72" s="2105">
        <f t="shared" si="3"/>
        <v>3</v>
      </c>
      <c r="R72" s="2106">
        <v>5</v>
      </c>
    </row>
    <row r="73" spans="2:18" ht="18.75" outlineLevel="1">
      <c r="B73" s="2131" t="s">
        <v>271</v>
      </c>
      <c r="C73" s="2125" t="s">
        <v>272</v>
      </c>
      <c r="D73" s="1537">
        <v>0</v>
      </c>
      <c r="E73" s="1395">
        <v>0</v>
      </c>
      <c r="F73" s="1536">
        <v>0</v>
      </c>
      <c r="G73" s="1396">
        <v>0</v>
      </c>
      <c r="H73" s="1395">
        <v>0</v>
      </c>
      <c r="I73" s="1536">
        <v>0</v>
      </c>
      <c r="J73" s="1396">
        <v>1</v>
      </c>
      <c r="K73" s="1395">
        <v>0</v>
      </c>
      <c r="L73" s="1536">
        <v>1</v>
      </c>
      <c r="M73" s="1396">
        <v>0</v>
      </c>
      <c r="N73" s="1395">
        <v>0</v>
      </c>
      <c r="O73" s="1536">
        <v>0</v>
      </c>
      <c r="P73" s="2107">
        <f t="shared" si="3"/>
        <v>1</v>
      </c>
      <c r="Q73" s="2105">
        <f t="shared" si="3"/>
        <v>0</v>
      </c>
      <c r="R73" s="2106">
        <v>1</v>
      </c>
    </row>
    <row r="74" spans="2:18" ht="18.75" outlineLevel="1">
      <c r="B74" s="2131" t="s">
        <v>275</v>
      </c>
      <c r="C74" s="2125" t="s">
        <v>276</v>
      </c>
      <c r="D74" s="1537">
        <v>0</v>
      </c>
      <c r="E74" s="1395">
        <v>0</v>
      </c>
      <c r="F74" s="1536">
        <v>0</v>
      </c>
      <c r="G74" s="1396">
        <v>0</v>
      </c>
      <c r="H74" s="1395">
        <v>0</v>
      </c>
      <c r="I74" s="1536">
        <v>0</v>
      </c>
      <c r="J74" s="1396">
        <v>0</v>
      </c>
      <c r="K74" s="1395">
        <v>2</v>
      </c>
      <c r="L74" s="1536">
        <v>2</v>
      </c>
      <c r="M74" s="1396">
        <v>0</v>
      </c>
      <c r="N74" s="1395">
        <v>0</v>
      </c>
      <c r="O74" s="1536">
        <v>0</v>
      </c>
      <c r="P74" s="2107">
        <f t="shared" si="3"/>
        <v>0</v>
      </c>
      <c r="Q74" s="2105">
        <f t="shared" si="3"/>
        <v>2</v>
      </c>
      <c r="R74" s="2106">
        <v>2</v>
      </c>
    </row>
    <row r="75" spans="2:18" ht="19.5" outlineLevel="1" thickBot="1">
      <c r="B75" s="2133" t="s">
        <v>279</v>
      </c>
      <c r="C75" s="2134" t="s">
        <v>280</v>
      </c>
      <c r="D75" s="1540">
        <v>0</v>
      </c>
      <c r="E75" s="1541">
        <v>1</v>
      </c>
      <c r="F75" s="1542">
        <v>1</v>
      </c>
      <c r="G75" s="1544">
        <v>0</v>
      </c>
      <c r="H75" s="1541">
        <v>0</v>
      </c>
      <c r="I75" s="1542">
        <v>0</v>
      </c>
      <c r="J75" s="1544">
        <v>1</v>
      </c>
      <c r="K75" s="1541">
        <v>0</v>
      </c>
      <c r="L75" s="1542">
        <v>1</v>
      </c>
      <c r="M75" s="1544">
        <v>0</v>
      </c>
      <c r="N75" s="1541">
        <v>0</v>
      </c>
      <c r="O75" s="1542">
        <v>0</v>
      </c>
      <c r="P75" s="2107">
        <f t="shared" si="3"/>
        <v>1</v>
      </c>
      <c r="Q75" s="2105">
        <f t="shared" si="3"/>
        <v>1</v>
      </c>
      <c r="R75" s="2112">
        <v>2</v>
      </c>
    </row>
    <row r="76" spans="2:18" ht="15.75" customHeight="1" thickBot="1">
      <c r="B76" s="2559" t="s">
        <v>13</v>
      </c>
      <c r="C76" s="2559"/>
      <c r="D76" s="1546">
        <f>SUM(D58:D75)</f>
        <v>3</v>
      </c>
      <c r="E76" s="1546">
        <f aca="true" t="shared" si="4" ref="E76:O76">SUM(E58:E75)</f>
        <v>7</v>
      </c>
      <c r="F76" s="1547">
        <f t="shared" si="4"/>
        <v>10</v>
      </c>
      <c r="G76" s="1546">
        <f t="shared" si="4"/>
        <v>11</v>
      </c>
      <c r="H76" s="1546">
        <f t="shared" si="4"/>
        <v>12</v>
      </c>
      <c r="I76" s="1547">
        <f t="shared" si="4"/>
        <v>23</v>
      </c>
      <c r="J76" s="1546">
        <f t="shared" si="4"/>
        <v>16</v>
      </c>
      <c r="K76" s="1546">
        <f t="shared" si="4"/>
        <v>7</v>
      </c>
      <c r="L76" s="1547">
        <f t="shared" si="4"/>
        <v>23</v>
      </c>
      <c r="M76" s="1546">
        <f t="shared" si="4"/>
        <v>1</v>
      </c>
      <c r="N76" s="1546">
        <f t="shared" si="4"/>
        <v>2</v>
      </c>
      <c r="O76" s="1547">
        <f t="shared" si="4"/>
        <v>3</v>
      </c>
      <c r="P76" s="1546">
        <f>SUM(P58:P75)</f>
        <v>31</v>
      </c>
      <c r="Q76" s="1546">
        <f>SUM(Q58:Q75)</f>
        <v>28</v>
      </c>
      <c r="R76" s="1547">
        <f>SUM(P76:Q76)</f>
        <v>59</v>
      </c>
    </row>
    <row r="77" spans="2:18" s="1388" customFormat="1" ht="17.25" customHeight="1" thickBot="1">
      <c r="B77" s="2560" t="s">
        <v>10</v>
      </c>
      <c r="C77" s="2560"/>
      <c r="D77" s="1548">
        <f aca="true" t="shared" si="5" ref="D77:R77">SUM(D34:D55)</f>
        <v>261</v>
      </c>
      <c r="E77" s="1548">
        <f t="shared" si="5"/>
        <v>20</v>
      </c>
      <c r="F77" s="1548">
        <f t="shared" si="5"/>
        <v>281</v>
      </c>
      <c r="G77" s="1548">
        <f t="shared" si="5"/>
        <v>293</v>
      </c>
      <c r="H77" s="1548">
        <f t="shared" si="5"/>
        <v>59</v>
      </c>
      <c r="I77" s="1548">
        <f t="shared" si="5"/>
        <v>352</v>
      </c>
      <c r="J77" s="1548">
        <f t="shared" si="5"/>
        <v>200</v>
      </c>
      <c r="K77" s="1548">
        <f t="shared" si="5"/>
        <v>21</v>
      </c>
      <c r="L77" s="1548">
        <f t="shared" si="5"/>
        <v>221</v>
      </c>
      <c r="M77" s="1548">
        <f t="shared" si="5"/>
        <v>19</v>
      </c>
      <c r="N77" s="1548">
        <f t="shared" si="5"/>
        <v>4</v>
      </c>
      <c r="O77" s="1548">
        <f t="shared" si="5"/>
        <v>23</v>
      </c>
      <c r="P77" s="1548">
        <f t="shared" si="5"/>
        <v>773</v>
      </c>
      <c r="Q77" s="1548">
        <f t="shared" si="5"/>
        <v>104</v>
      </c>
      <c r="R77" s="1548">
        <f t="shared" si="5"/>
        <v>877</v>
      </c>
    </row>
    <row r="78" spans="2:18" ht="54" customHeight="1" thickBot="1">
      <c r="B78" s="2560" t="s">
        <v>17</v>
      </c>
      <c r="C78" s="2560"/>
      <c r="D78" s="1548">
        <f>D76</f>
        <v>3</v>
      </c>
      <c r="E78" s="1548">
        <f aca="true" t="shared" si="6" ref="E78:R78">E76</f>
        <v>7</v>
      </c>
      <c r="F78" s="1548">
        <f t="shared" si="6"/>
        <v>10</v>
      </c>
      <c r="G78" s="1548">
        <f t="shared" si="6"/>
        <v>11</v>
      </c>
      <c r="H78" s="1548">
        <f t="shared" si="6"/>
        <v>12</v>
      </c>
      <c r="I78" s="1549">
        <f t="shared" si="6"/>
        <v>23</v>
      </c>
      <c r="J78" s="1548">
        <f t="shared" si="6"/>
        <v>16</v>
      </c>
      <c r="K78" s="1548">
        <f t="shared" si="6"/>
        <v>7</v>
      </c>
      <c r="L78" s="1549">
        <f t="shared" si="6"/>
        <v>23</v>
      </c>
      <c r="M78" s="1548">
        <f t="shared" si="6"/>
        <v>1</v>
      </c>
      <c r="N78" s="1548">
        <f t="shared" si="6"/>
        <v>2</v>
      </c>
      <c r="O78" s="1549">
        <f t="shared" si="6"/>
        <v>3</v>
      </c>
      <c r="P78" s="1549">
        <f t="shared" si="6"/>
        <v>31</v>
      </c>
      <c r="Q78" s="1549">
        <f t="shared" si="6"/>
        <v>28</v>
      </c>
      <c r="R78" s="1549">
        <f t="shared" si="6"/>
        <v>59</v>
      </c>
    </row>
    <row r="79" spans="2:18" ht="20.25" customHeight="1" thickBot="1">
      <c r="B79" s="2557" t="s">
        <v>18</v>
      </c>
      <c r="C79" s="2557"/>
      <c r="D79" s="1548">
        <f>D77+D78</f>
        <v>264</v>
      </c>
      <c r="E79" s="1548">
        <f aca="true" t="shared" si="7" ref="E79:O79">E77+E78</f>
        <v>27</v>
      </c>
      <c r="F79" s="1548">
        <f t="shared" si="7"/>
        <v>291</v>
      </c>
      <c r="G79" s="1548">
        <f t="shared" si="7"/>
        <v>304</v>
      </c>
      <c r="H79" s="1548">
        <f t="shared" si="7"/>
        <v>71</v>
      </c>
      <c r="I79" s="1549">
        <f t="shared" si="7"/>
        <v>375</v>
      </c>
      <c r="J79" s="1548">
        <f t="shared" si="7"/>
        <v>216</v>
      </c>
      <c r="K79" s="1548">
        <f t="shared" si="7"/>
        <v>28</v>
      </c>
      <c r="L79" s="1549">
        <f t="shared" si="7"/>
        <v>244</v>
      </c>
      <c r="M79" s="1548">
        <f t="shared" si="7"/>
        <v>20</v>
      </c>
      <c r="N79" s="1548">
        <f t="shared" si="7"/>
        <v>6</v>
      </c>
      <c r="O79" s="1549">
        <f t="shared" si="7"/>
        <v>26</v>
      </c>
      <c r="P79" s="1548">
        <f>SUM(P77:P78)</f>
        <v>804</v>
      </c>
      <c r="Q79" s="1548">
        <f>SUM(Q77:Q78)</f>
        <v>132</v>
      </c>
      <c r="R79" s="1549">
        <f>SUM(P79:Q79)</f>
        <v>936</v>
      </c>
    </row>
    <row r="80" ht="18.75"/>
    <row r="81" spans="2:19" ht="12.75" customHeight="1">
      <c r="B81" s="2552" t="s">
        <v>283</v>
      </c>
      <c r="C81" s="2552"/>
      <c r="D81" s="2552"/>
      <c r="E81" s="2552"/>
      <c r="F81" s="2552"/>
      <c r="G81" s="2552"/>
      <c r="H81" s="2552"/>
      <c r="I81" s="2552"/>
      <c r="J81" s="2552"/>
      <c r="K81" s="2552"/>
      <c r="L81" s="2552"/>
      <c r="M81" s="2552"/>
      <c r="N81" s="2552"/>
      <c r="O81" s="2552"/>
      <c r="P81" s="2552"/>
      <c r="Q81" s="2552"/>
      <c r="R81" s="1402"/>
      <c r="S81" s="1403"/>
    </row>
  </sheetData>
  <sheetProtection/>
  <mergeCells count="21">
    <mergeCell ref="G3:H3"/>
    <mergeCell ref="B77:C77"/>
    <mergeCell ref="B81:Q81"/>
    <mergeCell ref="B8:C8"/>
    <mergeCell ref="B31:C31"/>
    <mergeCell ref="B32:C32"/>
    <mergeCell ref="B33:C33"/>
    <mergeCell ref="B56:C56"/>
    <mergeCell ref="B79:C79"/>
    <mergeCell ref="B76:C76"/>
    <mergeCell ref="B78:C78"/>
    <mergeCell ref="B1:R1"/>
    <mergeCell ref="B57:C57"/>
    <mergeCell ref="B5:C7"/>
    <mergeCell ref="D5:F6"/>
    <mergeCell ref="G5:I6"/>
    <mergeCell ref="I3:R3"/>
    <mergeCell ref="B3:F3"/>
    <mergeCell ref="M5:O6"/>
    <mergeCell ref="P5:R6"/>
    <mergeCell ref="J5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B1:U26"/>
  <sheetViews>
    <sheetView zoomScale="60" zoomScaleNormal="60" zoomScalePageLayoutView="0" workbookViewId="0" topLeftCell="A1">
      <selection activeCell="H44" sqref="H44"/>
    </sheetView>
  </sheetViews>
  <sheetFormatPr defaultColWidth="9.00390625" defaultRowHeight="20.25" customHeight="1"/>
  <cols>
    <col min="1" max="1" width="9.125" style="1413" customWidth="1"/>
    <col min="2" max="2" width="14.75390625" style="1413" customWidth="1"/>
    <col min="3" max="3" width="47.875" style="1413" customWidth="1"/>
    <col min="4" max="4" width="11.625" style="1413" customWidth="1"/>
    <col min="5" max="5" width="13.00390625" style="1413" customWidth="1"/>
    <col min="6" max="6" width="11.25390625" style="1415" customWidth="1"/>
    <col min="7" max="7" width="11.625" style="1413" customWidth="1"/>
    <col min="8" max="8" width="14.375" style="1413" customWidth="1"/>
    <col min="9" max="9" width="11.625" style="1413" customWidth="1"/>
    <col min="10" max="10" width="11.375" style="1413" customWidth="1"/>
    <col min="11" max="11" width="12.625" style="1413" customWidth="1"/>
    <col min="12" max="12" width="11.375" style="1413" customWidth="1"/>
    <col min="13" max="13" width="11.75390625" style="1413" customWidth="1"/>
    <col min="14" max="14" width="12.75390625" style="1413" customWidth="1"/>
    <col min="15" max="15" width="11.25390625" style="1413" customWidth="1"/>
    <col min="16" max="16" width="10.625" style="1413" customWidth="1"/>
    <col min="17" max="17" width="13.375" style="1413" customWidth="1"/>
    <col min="18" max="18" width="12.75390625" style="1413" customWidth="1"/>
    <col min="19" max="19" width="11.25390625" style="1413" customWidth="1"/>
    <col min="20" max="20" width="13.375" style="1413" customWidth="1"/>
    <col min="21" max="21" width="12.00390625" style="1413" customWidth="1"/>
    <col min="22" max="16384" width="9.125" style="1413" customWidth="1"/>
  </cols>
  <sheetData>
    <row r="1" spans="2:21" s="1404" customFormat="1" ht="20.25" customHeight="1">
      <c r="B1" s="2544" t="str">
        <f>'[3]СПО'!B1</f>
        <v>Гуманитарно-педагогическая академия (филиал) ФГАОУ ВО «КФУ им. В. И. Вернадского» в г. Ялте</v>
      </c>
      <c r="C1" s="2544"/>
      <c r="D1" s="2544"/>
      <c r="E1" s="2544"/>
      <c r="F1" s="2544"/>
      <c r="G1" s="2544"/>
      <c r="H1" s="2544"/>
      <c r="I1" s="2544"/>
      <c r="J1" s="2544"/>
      <c r="K1" s="2544"/>
      <c r="L1" s="2544"/>
      <c r="M1" s="2544"/>
      <c r="N1" s="2544"/>
      <c r="O1" s="2544"/>
      <c r="P1" s="2544"/>
      <c r="Q1" s="2544"/>
      <c r="R1" s="2544"/>
      <c r="S1" s="2544"/>
      <c r="T1" s="2544"/>
      <c r="U1" s="2544"/>
    </row>
    <row r="2" spans="2:21" s="1404" customFormat="1" ht="20.25" customHeight="1">
      <c r="B2" s="2561"/>
      <c r="C2" s="2561"/>
      <c r="D2" s="2561"/>
      <c r="E2" s="2561"/>
      <c r="F2" s="2561"/>
      <c r="G2" s="2561"/>
      <c r="H2" s="2561"/>
      <c r="I2" s="2561"/>
      <c r="J2" s="2561"/>
      <c r="K2" s="2561"/>
      <c r="L2" s="2561"/>
      <c r="M2" s="2561"/>
      <c r="N2" s="2561"/>
      <c r="O2" s="2561"/>
      <c r="P2" s="2561"/>
      <c r="Q2" s="2561"/>
      <c r="R2" s="2561"/>
      <c r="S2" s="2561"/>
      <c r="T2" s="2561"/>
      <c r="U2" s="2561"/>
    </row>
    <row r="3" spans="2:21" s="1404" customFormat="1" ht="20.25" customHeight="1">
      <c r="B3" s="2550" t="s">
        <v>310</v>
      </c>
      <c r="C3" s="2550"/>
      <c r="D3" s="2550"/>
      <c r="E3" s="2550"/>
      <c r="F3" s="2550"/>
      <c r="G3" s="2550"/>
      <c r="H3" s="2550"/>
      <c r="I3" s="2544" t="str">
        <f>'[3]СПО'!F3</f>
        <v>01.07.2016 г.</v>
      </c>
      <c r="J3" s="2544"/>
      <c r="K3" s="2549" t="s">
        <v>308</v>
      </c>
      <c r="L3" s="2549"/>
      <c r="M3" s="2549"/>
      <c r="N3" s="2549"/>
      <c r="O3" s="2549"/>
      <c r="P3" s="2549"/>
      <c r="Q3" s="2549"/>
      <c r="R3" s="2549"/>
      <c r="S3" s="2549"/>
      <c r="T3" s="2549"/>
      <c r="U3" s="2549"/>
    </row>
    <row r="4" spans="3:6" s="1404" customFormat="1" ht="20.25" customHeight="1" thickBot="1">
      <c r="C4" s="1387"/>
      <c r="F4" s="1405"/>
    </row>
    <row r="5" spans="2:21" s="1404" customFormat="1" ht="20.25" customHeight="1" thickBot="1">
      <c r="B5" s="2562" t="s">
        <v>9</v>
      </c>
      <c r="C5" s="2562"/>
      <c r="D5" s="2563" t="s">
        <v>0</v>
      </c>
      <c r="E5" s="2563"/>
      <c r="F5" s="2563"/>
      <c r="G5" s="2564" t="s">
        <v>1</v>
      </c>
      <c r="H5" s="2564"/>
      <c r="I5" s="2564"/>
      <c r="J5" s="2565" t="s">
        <v>2</v>
      </c>
      <c r="K5" s="2565"/>
      <c r="L5" s="2565"/>
      <c r="M5" s="2551" t="s">
        <v>3</v>
      </c>
      <c r="N5" s="2551"/>
      <c r="O5" s="2551"/>
      <c r="P5" s="2567">
        <v>5</v>
      </c>
      <c r="Q5" s="2567"/>
      <c r="R5" s="2567"/>
      <c r="S5" s="2558" t="s">
        <v>6</v>
      </c>
      <c r="T5" s="2558"/>
      <c r="U5" s="2558"/>
    </row>
    <row r="6" spans="2:21" s="1404" customFormat="1" ht="20.25" customHeight="1" thickBot="1">
      <c r="B6" s="2562"/>
      <c r="C6" s="2562"/>
      <c r="D6" s="2563"/>
      <c r="E6" s="2563"/>
      <c r="F6" s="2563"/>
      <c r="G6" s="2564"/>
      <c r="H6" s="2564"/>
      <c r="I6" s="2564"/>
      <c r="J6" s="2565"/>
      <c r="K6" s="2565"/>
      <c r="L6" s="2565"/>
      <c r="M6" s="2551"/>
      <c r="N6" s="2551"/>
      <c r="O6" s="2551"/>
      <c r="P6" s="2567"/>
      <c r="Q6" s="2567"/>
      <c r="R6" s="2567"/>
      <c r="S6" s="2558"/>
      <c r="T6" s="2558"/>
      <c r="U6" s="2558"/>
    </row>
    <row r="7" spans="2:21" s="1404" customFormat="1" ht="132" customHeight="1" thickBot="1">
      <c r="B7" s="2562"/>
      <c r="C7" s="2562"/>
      <c r="D7" s="1406" t="s">
        <v>27</v>
      </c>
      <c r="E7" s="1407" t="s">
        <v>28</v>
      </c>
      <c r="F7" s="1408" t="s">
        <v>4</v>
      </c>
      <c r="G7" s="1407" t="s">
        <v>27</v>
      </c>
      <c r="H7" s="1407" t="s">
        <v>28</v>
      </c>
      <c r="I7" s="1408" t="s">
        <v>4</v>
      </c>
      <c r="J7" s="1407" t="s">
        <v>27</v>
      </c>
      <c r="K7" s="1407" t="s">
        <v>28</v>
      </c>
      <c r="L7" s="1408" t="s">
        <v>4</v>
      </c>
      <c r="M7" s="1407" t="s">
        <v>27</v>
      </c>
      <c r="N7" s="1407" t="s">
        <v>28</v>
      </c>
      <c r="O7" s="1408" t="s">
        <v>4</v>
      </c>
      <c r="P7" s="1407" t="s">
        <v>27</v>
      </c>
      <c r="Q7" s="1407" t="s">
        <v>28</v>
      </c>
      <c r="R7" s="1409" t="s">
        <v>4</v>
      </c>
      <c r="S7" s="1407" t="s">
        <v>27</v>
      </c>
      <c r="T7" s="1407" t="s">
        <v>28</v>
      </c>
      <c r="U7" s="1409" t="s">
        <v>4</v>
      </c>
    </row>
    <row r="8" spans="2:21" s="1404" customFormat="1" ht="20.25" customHeight="1" thickBot="1">
      <c r="B8" s="2545" t="s">
        <v>22</v>
      </c>
      <c r="C8" s="2545"/>
      <c r="D8" s="1599">
        <f>SUM(D9:D11)</f>
        <v>10</v>
      </c>
      <c r="E8" s="1596">
        <f aca="true" t="shared" si="0" ref="E8:U8">SUM(E9:E11)</f>
        <v>2</v>
      </c>
      <c r="F8" s="1597">
        <f t="shared" si="0"/>
        <v>12</v>
      </c>
      <c r="G8" s="1962">
        <f t="shared" si="0"/>
        <v>0</v>
      </c>
      <c r="H8" s="1596">
        <f t="shared" si="0"/>
        <v>13</v>
      </c>
      <c r="I8" s="1597">
        <f t="shared" si="0"/>
        <v>13</v>
      </c>
      <c r="J8" s="1599">
        <f t="shared" si="0"/>
        <v>0</v>
      </c>
      <c r="K8" s="1596">
        <f t="shared" si="0"/>
        <v>0</v>
      </c>
      <c r="L8" s="1597">
        <f t="shared" si="0"/>
        <v>0</v>
      </c>
      <c r="M8" s="1962">
        <f t="shared" si="0"/>
        <v>0</v>
      </c>
      <c r="N8" s="1596">
        <f t="shared" si="0"/>
        <v>2</v>
      </c>
      <c r="O8" s="1597">
        <f t="shared" si="0"/>
        <v>2</v>
      </c>
      <c r="P8" s="1599">
        <f t="shared" si="0"/>
        <v>0</v>
      </c>
      <c r="Q8" s="1596">
        <f t="shared" si="0"/>
        <v>0</v>
      </c>
      <c r="R8" s="1597">
        <f t="shared" si="0"/>
        <v>0</v>
      </c>
      <c r="S8" s="1962">
        <f t="shared" si="0"/>
        <v>10</v>
      </c>
      <c r="T8" s="1596">
        <f t="shared" si="0"/>
        <v>17</v>
      </c>
      <c r="U8" s="1597">
        <f t="shared" si="0"/>
        <v>27</v>
      </c>
    </row>
    <row r="9" spans="2:21" ht="20.25" customHeight="1">
      <c r="B9" s="1568" t="s">
        <v>243</v>
      </c>
      <c r="C9" s="1569" t="s">
        <v>244</v>
      </c>
      <c r="D9" s="1570">
        <v>10</v>
      </c>
      <c r="E9" s="1571">
        <v>0</v>
      </c>
      <c r="F9" s="1572">
        <v>10</v>
      </c>
      <c r="G9" s="1573">
        <v>0</v>
      </c>
      <c r="H9" s="1571">
        <v>0</v>
      </c>
      <c r="I9" s="1572">
        <v>0</v>
      </c>
      <c r="J9" s="1573">
        <v>0</v>
      </c>
      <c r="K9" s="1571">
        <v>0</v>
      </c>
      <c r="L9" s="1572">
        <v>0</v>
      </c>
      <c r="M9" s="1573">
        <v>0</v>
      </c>
      <c r="N9" s="1571">
        <v>0</v>
      </c>
      <c r="O9" s="1572">
        <v>0</v>
      </c>
      <c r="P9" s="1573">
        <v>0</v>
      </c>
      <c r="Q9" s="1571">
        <v>0</v>
      </c>
      <c r="R9" s="1572">
        <v>0</v>
      </c>
      <c r="S9" s="1573">
        <v>10</v>
      </c>
      <c r="T9" s="1571">
        <v>0</v>
      </c>
      <c r="U9" s="1572">
        <v>10</v>
      </c>
    </row>
    <row r="10" spans="2:21" ht="20.25" customHeight="1">
      <c r="B10" s="1574" t="s">
        <v>279</v>
      </c>
      <c r="C10" s="1414" t="s">
        <v>280</v>
      </c>
      <c r="D10" s="1537">
        <v>0</v>
      </c>
      <c r="E10" s="1395">
        <v>2</v>
      </c>
      <c r="F10" s="1536">
        <v>2</v>
      </c>
      <c r="G10" s="1396">
        <v>0</v>
      </c>
      <c r="H10" s="1395">
        <v>9</v>
      </c>
      <c r="I10" s="1536">
        <v>9</v>
      </c>
      <c r="J10" s="1396">
        <v>0</v>
      </c>
      <c r="K10" s="1395">
        <v>0</v>
      </c>
      <c r="L10" s="1536">
        <v>0</v>
      </c>
      <c r="M10" s="1396">
        <v>0</v>
      </c>
      <c r="N10" s="1395">
        <v>1</v>
      </c>
      <c r="O10" s="1536">
        <v>1</v>
      </c>
      <c r="P10" s="1396">
        <v>0</v>
      </c>
      <c r="Q10" s="1395">
        <v>0</v>
      </c>
      <c r="R10" s="1536">
        <v>0</v>
      </c>
      <c r="S10" s="1396">
        <v>0</v>
      </c>
      <c r="T10" s="1395">
        <v>12</v>
      </c>
      <c r="U10" s="1536">
        <v>12</v>
      </c>
    </row>
    <row r="11" spans="2:21" ht="20.25" customHeight="1" thickBot="1">
      <c r="B11" s="1575" t="s">
        <v>281</v>
      </c>
      <c r="C11" s="2143" t="s">
        <v>368</v>
      </c>
      <c r="D11" s="1540">
        <v>0</v>
      </c>
      <c r="E11" s="1541">
        <v>0</v>
      </c>
      <c r="F11" s="1542">
        <v>0</v>
      </c>
      <c r="G11" s="1544">
        <v>0</v>
      </c>
      <c r="H11" s="1541">
        <v>4</v>
      </c>
      <c r="I11" s="1542">
        <v>4</v>
      </c>
      <c r="J11" s="1544">
        <v>0</v>
      </c>
      <c r="K11" s="1541">
        <v>0</v>
      </c>
      <c r="L11" s="1542">
        <v>0</v>
      </c>
      <c r="M11" s="1544">
        <v>0</v>
      </c>
      <c r="N11" s="1541">
        <v>1</v>
      </c>
      <c r="O11" s="1542">
        <v>1</v>
      </c>
      <c r="P11" s="1544">
        <v>0</v>
      </c>
      <c r="Q11" s="1541">
        <v>0</v>
      </c>
      <c r="R11" s="1542">
        <v>0</v>
      </c>
      <c r="S11" s="1544">
        <v>0</v>
      </c>
      <c r="T11" s="1541">
        <v>5</v>
      </c>
      <c r="U11" s="1542">
        <v>5</v>
      </c>
    </row>
    <row r="12" spans="2:21" ht="20.25" customHeight="1" thickBot="1">
      <c r="B12" s="2556" t="s">
        <v>16</v>
      </c>
      <c r="C12" s="2556"/>
      <c r="D12" s="1620">
        <f>SUM(D9:D11)</f>
        <v>10</v>
      </c>
      <c r="E12" s="1621">
        <f aca="true" t="shared" si="1" ref="E12:U12">SUM(E9:E11)</f>
        <v>2</v>
      </c>
      <c r="F12" s="1663">
        <f t="shared" si="1"/>
        <v>12</v>
      </c>
      <c r="G12" s="1621">
        <f t="shared" si="1"/>
        <v>0</v>
      </c>
      <c r="H12" s="1621">
        <f t="shared" si="1"/>
        <v>13</v>
      </c>
      <c r="I12" s="1657">
        <f t="shared" si="1"/>
        <v>13</v>
      </c>
      <c r="J12" s="1621">
        <f t="shared" si="1"/>
        <v>0</v>
      </c>
      <c r="K12" s="1621">
        <f t="shared" si="1"/>
        <v>0</v>
      </c>
      <c r="L12" s="1663">
        <f t="shared" si="1"/>
        <v>0</v>
      </c>
      <c r="M12" s="1621">
        <f t="shared" si="1"/>
        <v>0</v>
      </c>
      <c r="N12" s="1621">
        <f t="shared" si="1"/>
        <v>2</v>
      </c>
      <c r="O12" s="1663">
        <f t="shared" si="1"/>
        <v>2</v>
      </c>
      <c r="P12" s="1621">
        <f t="shared" si="1"/>
        <v>0</v>
      </c>
      <c r="Q12" s="1621">
        <f t="shared" si="1"/>
        <v>0</v>
      </c>
      <c r="R12" s="1663">
        <f t="shared" si="1"/>
        <v>0</v>
      </c>
      <c r="S12" s="1621">
        <f t="shared" si="1"/>
        <v>10</v>
      </c>
      <c r="T12" s="1621">
        <f t="shared" si="1"/>
        <v>17</v>
      </c>
      <c r="U12" s="1663">
        <f t="shared" si="1"/>
        <v>27</v>
      </c>
    </row>
    <row r="13" spans="2:21" ht="20.25" customHeight="1" thickBot="1">
      <c r="B13" s="2556" t="s">
        <v>23</v>
      </c>
      <c r="C13" s="2556"/>
      <c r="D13" s="1580"/>
      <c r="E13" s="1581"/>
      <c r="F13" s="1618"/>
      <c r="G13" s="1581"/>
      <c r="H13" s="1581"/>
      <c r="I13" s="1582"/>
      <c r="J13" s="1581"/>
      <c r="K13" s="1581"/>
      <c r="L13" s="1618"/>
      <c r="M13" s="1581"/>
      <c r="N13" s="1581"/>
      <c r="O13" s="1618"/>
      <c r="P13" s="1581"/>
      <c r="Q13" s="1581"/>
      <c r="R13" s="1618"/>
      <c r="S13" s="1581"/>
      <c r="T13" s="1581"/>
      <c r="U13" s="1619"/>
    </row>
    <row r="14" spans="2:21" ht="20.25" customHeight="1" thickBot="1">
      <c r="B14" s="2545" t="s">
        <v>11</v>
      </c>
      <c r="C14" s="2545"/>
      <c r="D14" s="1616"/>
      <c r="E14" s="1617"/>
      <c r="F14" s="1618"/>
      <c r="G14" s="1617"/>
      <c r="H14" s="1617"/>
      <c r="I14" s="1618"/>
      <c r="J14" s="1617"/>
      <c r="K14" s="1617"/>
      <c r="L14" s="1618"/>
      <c r="M14" s="1617"/>
      <c r="N14" s="1617"/>
      <c r="O14" s="1618"/>
      <c r="P14" s="1617"/>
      <c r="Q14" s="1617"/>
      <c r="R14" s="1618"/>
      <c r="S14" s="1617"/>
      <c r="T14" s="1617"/>
      <c r="U14" s="1619"/>
    </row>
    <row r="15" spans="2:21" ht="20.25" customHeight="1">
      <c r="B15" s="1662" t="s">
        <v>243</v>
      </c>
      <c r="C15" s="1414" t="s">
        <v>244</v>
      </c>
      <c r="D15" s="1570">
        <v>10</v>
      </c>
      <c r="E15" s="1571">
        <v>0</v>
      </c>
      <c r="F15" s="1572">
        <v>10</v>
      </c>
      <c r="G15" s="1573">
        <v>0</v>
      </c>
      <c r="H15" s="1571">
        <v>0</v>
      </c>
      <c r="I15" s="1572">
        <v>0</v>
      </c>
      <c r="J15" s="1573">
        <v>0</v>
      </c>
      <c r="K15" s="1571">
        <v>0</v>
      </c>
      <c r="L15" s="1572">
        <v>0</v>
      </c>
      <c r="M15" s="1573">
        <v>0</v>
      </c>
      <c r="N15" s="1571">
        <v>0</v>
      </c>
      <c r="O15" s="1572">
        <v>0</v>
      </c>
      <c r="P15" s="1573">
        <v>0</v>
      </c>
      <c r="Q15" s="1571">
        <v>0</v>
      </c>
      <c r="R15" s="1572">
        <v>0</v>
      </c>
      <c r="S15" s="1573">
        <v>10</v>
      </c>
      <c r="T15" s="1571">
        <v>0</v>
      </c>
      <c r="U15" s="1572">
        <v>10</v>
      </c>
    </row>
    <row r="16" spans="2:21" ht="20.25" customHeight="1">
      <c r="B16" s="1662" t="s">
        <v>279</v>
      </c>
      <c r="C16" s="1414" t="s">
        <v>280</v>
      </c>
      <c r="D16" s="1537">
        <v>0</v>
      </c>
      <c r="E16" s="1395">
        <v>2</v>
      </c>
      <c r="F16" s="1536">
        <v>2</v>
      </c>
      <c r="G16" s="1396">
        <v>0</v>
      </c>
      <c r="H16" s="1395">
        <v>7</v>
      </c>
      <c r="I16" s="1536">
        <v>7</v>
      </c>
      <c r="J16" s="1396">
        <v>0</v>
      </c>
      <c r="K16" s="1395">
        <v>0</v>
      </c>
      <c r="L16" s="1536">
        <v>0</v>
      </c>
      <c r="M16" s="1396">
        <v>0</v>
      </c>
      <c r="N16" s="1395">
        <v>1</v>
      </c>
      <c r="O16" s="1536">
        <v>1</v>
      </c>
      <c r="P16" s="1396">
        <v>0</v>
      </c>
      <c r="Q16" s="1395">
        <v>0</v>
      </c>
      <c r="R16" s="1536">
        <v>0</v>
      </c>
      <c r="S16" s="1396">
        <v>0</v>
      </c>
      <c r="T16" s="1395">
        <v>10</v>
      </c>
      <c r="U16" s="1536">
        <v>10</v>
      </c>
    </row>
    <row r="17" spans="2:21" s="1397" customFormat="1" ht="20.25" customHeight="1" thickBot="1">
      <c r="B17" s="2144" t="s">
        <v>281</v>
      </c>
      <c r="C17" s="1410" t="s">
        <v>368</v>
      </c>
      <c r="D17" s="2145">
        <v>0</v>
      </c>
      <c r="E17" s="2146">
        <v>0</v>
      </c>
      <c r="F17" s="1563">
        <v>0</v>
      </c>
      <c r="G17" s="2147">
        <v>0</v>
      </c>
      <c r="H17" s="2146">
        <v>4</v>
      </c>
      <c r="I17" s="1563">
        <v>4</v>
      </c>
      <c r="J17" s="2147">
        <v>0</v>
      </c>
      <c r="K17" s="2146">
        <v>0</v>
      </c>
      <c r="L17" s="1563">
        <v>0</v>
      </c>
      <c r="M17" s="2147">
        <v>0</v>
      </c>
      <c r="N17" s="2146">
        <v>1</v>
      </c>
      <c r="O17" s="1563">
        <v>1</v>
      </c>
      <c r="P17" s="2147">
        <v>0</v>
      </c>
      <c r="Q17" s="2146">
        <v>0</v>
      </c>
      <c r="R17" s="1563">
        <v>0</v>
      </c>
      <c r="S17" s="2147">
        <v>0</v>
      </c>
      <c r="T17" s="2146">
        <v>5</v>
      </c>
      <c r="U17" s="1563">
        <v>5</v>
      </c>
    </row>
    <row r="18" spans="2:21" ht="20.25" customHeight="1" thickBot="1">
      <c r="B18" s="2566" t="s">
        <v>8</v>
      </c>
      <c r="C18" s="2566"/>
      <c r="D18" s="1620">
        <f aca="true" t="shared" si="2" ref="D18:U18">SUM(D15:D17)</f>
        <v>10</v>
      </c>
      <c r="E18" s="1621">
        <f t="shared" si="2"/>
        <v>2</v>
      </c>
      <c r="F18" s="1657">
        <f t="shared" si="2"/>
        <v>12</v>
      </c>
      <c r="G18" s="1620">
        <f t="shared" si="2"/>
        <v>0</v>
      </c>
      <c r="H18" s="1621">
        <f t="shared" si="2"/>
        <v>11</v>
      </c>
      <c r="I18" s="1657">
        <f t="shared" si="2"/>
        <v>11</v>
      </c>
      <c r="J18" s="1620">
        <f t="shared" si="2"/>
        <v>0</v>
      </c>
      <c r="K18" s="1621">
        <f t="shared" si="2"/>
        <v>0</v>
      </c>
      <c r="L18" s="1663">
        <f t="shared" si="2"/>
        <v>0</v>
      </c>
      <c r="M18" s="1621">
        <f t="shared" si="2"/>
        <v>0</v>
      </c>
      <c r="N18" s="1621">
        <f t="shared" si="2"/>
        <v>2</v>
      </c>
      <c r="O18" s="1663">
        <f t="shared" si="2"/>
        <v>2</v>
      </c>
      <c r="P18" s="1621">
        <f t="shared" si="2"/>
        <v>0</v>
      </c>
      <c r="Q18" s="1621">
        <f t="shared" si="2"/>
        <v>0</v>
      </c>
      <c r="R18" s="1663">
        <f t="shared" si="2"/>
        <v>0</v>
      </c>
      <c r="S18" s="1621">
        <f t="shared" si="2"/>
        <v>10</v>
      </c>
      <c r="T18" s="1621">
        <f t="shared" si="2"/>
        <v>15</v>
      </c>
      <c r="U18" s="1663">
        <f t="shared" si="2"/>
        <v>25</v>
      </c>
    </row>
    <row r="19" spans="2:21" ht="20.25" customHeight="1" thickBot="1">
      <c r="B19" s="2545" t="s">
        <v>26</v>
      </c>
      <c r="C19" s="2545"/>
      <c r="D19" s="1577"/>
      <c r="E19" s="1578"/>
      <c r="F19" s="1578"/>
      <c r="G19" s="1578"/>
      <c r="H19" s="1578"/>
      <c r="I19" s="1578"/>
      <c r="J19" s="1578"/>
      <c r="K19" s="1578"/>
      <c r="L19" s="1621"/>
      <c r="M19" s="1578"/>
      <c r="N19" s="1578"/>
      <c r="O19" s="1621"/>
      <c r="P19" s="1578"/>
      <c r="Q19" s="1578"/>
      <c r="R19" s="1621"/>
      <c r="S19" s="1578"/>
      <c r="T19" s="1578"/>
      <c r="U19" s="1622"/>
    </row>
    <row r="20" spans="2:21" ht="20.25" customHeight="1" thickBot="1">
      <c r="B20" s="1587" t="s">
        <v>279</v>
      </c>
      <c r="C20" s="1588" t="s">
        <v>280</v>
      </c>
      <c r="D20" s="2148">
        <v>0</v>
      </c>
      <c r="E20" s="2149">
        <v>0</v>
      </c>
      <c r="F20" s="1589">
        <v>0</v>
      </c>
      <c r="G20" s="2150">
        <v>0</v>
      </c>
      <c r="H20" s="2149">
        <v>2</v>
      </c>
      <c r="I20" s="1589">
        <v>2</v>
      </c>
      <c r="J20" s="2150">
        <v>0</v>
      </c>
      <c r="K20" s="2149">
        <v>0</v>
      </c>
      <c r="L20" s="1589">
        <v>0</v>
      </c>
      <c r="M20" s="2150">
        <v>0</v>
      </c>
      <c r="N20" s="2149">
        <v>0</v>
      </c>
      <c r="O20" s="1589">
        <v>0</v>
      </c>
      <c r="P20" s="2150">
        <v>0</v>
      </c>
      <c r="Q20" s="2149">
        <v>0</v>
      </c>
      <c r="R20" s="1589">
        <v>0</v>
      </c>
      <c r="S20" s="2150">
        <v>0</v>
      </c>
      <c r="T20" s="2149">
        <v>2</v>
      </c>
      <c r="U20" s="1589">
        <v>2</v>
      </c>
    </row>
    <row r="21" spans="2:21" ht="20.25" customHeight="1" thickBot="1">
      <c r="B21" s="2559" t="s">
        <v>13</v>
      </c>
      <c r="C21" s="2559"/>
      <c r="D21" s="1610">
        <f>SUM(D20)</f>
        <v>0</v>
      </c>
      <c r="E21" s="1611">
        <f aca="true" t="shared" si="3" ref="E21:U21">SUM(E20)</f>
        <v>0</v>
      </c>
      <c r="F21" s="1663">
        <f t="shared" si="3"/>
        <v>0</v>
      </c>
      <c r="G21" s="1610">
        <f t="shared" si="3"/>
        <v>0</v>
      </c>
      <c r="H21" s="1611">
        <f t="shared" si="3"/>
        <v>2</v>
      </c>
      <c r="I21" s="1663">
        <f t="shared" si="3"/>
        <v>2</v>
      </c>
      <c r="J21" s="1610">
        <f t="shared" si="3"/>
        <v>0</v>
      </c>
      <c r="K21" s="1611">
        <f t="shared" si="3"/>
        <v>0</v>
      </c>
      <c r="L21" s="1663">
        <f t="shared" si="3"/>
        <v>0</v>
      </c>
      <c r="M21" s="1611">
        <f t="shared" si="3"/>
        <v>0</v>
      </c>
      <c r="N21" s="1611">
        <f t="shared" si="3"/>
        <v>0</v>
      </c>
      <c r="O21" s="1663">
        <f t="shared" si="3"/>
        <v>0</v>
      </c>
      <c r="P21" s="1610">
        <f t="shared" si="3"/>
        <v>0</v>
      </c>
      <c r="Q21" s="1611">
        <f t="shared" si="3"/>
        <v>0</v>
      </c>
      <c r="R21" s="1663">
        <f t="shared" si="3"/>
        <v>0</v>
      </c>
      <c r="S21" s="1611">
        <f t="shared" si="3"/>
        <v>0</v>
      </c>
      <c r="T21" s="1611">
        <f t="shared" si="3"/>
        <v>2</v>
      </c>
      <c r="U21" s="1663">
        <f t="shared" si="3"/>
        <v>2</v>
      </c>
    </row>
    <row r="22" spans="2:21" s="1415" customFormat="1" ht="20.25" customHeight="1">
      <c r="B22" s="2560" t="s">
        <v>10</v>
      </c>
      <c r="C22" s="2560"/>
      <c r="D22" s="1590">
        <f>D18</f>
        <v>10</v>
      </c>
      <c r="E22" s="1591">
        <f aca="true" t="shared" si="4" ref="E22:U22">E18</f>
        <v>2</v>
      </c>
      <c r="F22" s="1592">
        <f t="shared" si="4"/>
        <v>12</v>
      </c>
      <c r="G22" s="1590">
        <f t="shared" si="4"/>
        <v>0</v>
      </c>
      <c r="H22" s="1591">
        <f t="shared" si="4"/>
        <v>11</v>
      </c>
      <c r="I22" s="1592">
        <f t="shared" si="4"/>
        <v>11</v>
      </c>
      <c r="J22" s="1590">
        <f t="shared" si="4"/>
        <v>0</v>
      </c>
      <c r="K22" s="1591">
        <f t="shared" si="4"/>
        <v>0</v>
      </c>
      <c r="L22" s="1592">
        <f t="shared" si="4"/>
        <v>0</v>
      </c>
      <c r="M22" s="1593">
        <f t="shared" si="4"/>
        <v>0</v>
      </c>
      <c r="N22" s="1591">
        <f t="shared" si="4"/>
        <v>2</v>
      </c>
      <c r="O22" s="1592">
        <f t="shared" si="4"/>
        <v>2</v>
      </c>
      <c r="P22" s="1590">
        <f t="shared" si="4"/>
        <v>0</v>
      </c>
      <c r="Q22" s="1591">
        <f t="shared" si="4"/>
        <v>0</v>
      </c>
      <c r="R22" s="1592">
        <f t="shared" si="4"/>
        <v>0</v>
      </c>
      <c r="S22" s="1593">
        <f t="shared" si="4"/>
        <v>10</v>
      </c>
      <c r="T22" s="1591">
        <f t="shared" si="4"/>
        <v>15</v>
      </c>
      <c r="U22" s="1592">
        <f t="shared" si="4"/>
        <v>25</v>
      </c>
    </row>
    <row r="23" spans="2:21" s="1415" customFormat="1" ht="20.25" customHeight="1">
      <c r="B23" s="2560" t="s">
        <v>17</v>
      </c>
      <c r="C23" s="2560"/>
      <c r="D23" s="1557">
        <f>D21</f>
        <v>0</v>
      </c>
      <c r="E23" s="1558">
        <f aca="true" t="shared" si="5" ref="E23:U23">E21</f>
        <v>0</v>
      </c>
      <c r="F23" s="1559">
        <f t="shared" si="5"/>
        <v>0</v>
      </c>
      <c r="G23" s="1557">
        <f t="shared" si="5"/>
        <v>0</v>
      </c>
      <c r="H23" s="1558">
        <f t="shared" si="5"/>
        <v>2</v>
      </c>
      <c r="I23" s="1559">
        <f t="shared" si="5"/>
        <v>2</v>
      </c>
      <c r="J23" s="1557">
        <f t="shared" si="5"/>
        <v>0</v>
      </c>
      <c r="K23" s="1558">
        <f t="shared" si="5"/>
        <v>0</v>
      </c>
      <c r="L23" s="1559">
        <f t="shared" si="5"/>
        <v>0</v>
      </c>
      <c r="M23" s="1560">
        <f t="shared" si="5"/>
        <v>0</v>
      </c>
      <c r="N23" s="1558">
        <f t="shared" si="5"/>
        <v>0</v>
      </c>
      <c r="O23" s="1559">
        <f t="shared" si="5"/>
        <v>0</v>
      </c>
      <c r="P23" s="1557">
        <f t="shared" si="5"/>
        <v>0</v>
      </c>
      <c r="Q23" s="1558">
        <f t="shared" si="5"/>
        <v>0</v>
      </c>
      <c r="R23" s="1559">
        <f t="shared" si="5"/>
        <v>0</v>
      </c>
      <c r="S23" s="1560">
        <f t="shared" si="5"/>
        <v>0</v>
      </c>
      <c r="T23" s="1558">
        <f t="shared" si="5"/>
        <v>2</v>
      </c>
      <c r="U23" s="1559">
        <f t="shared" si="5"/>
        <v>2</v>
      </c>
    </row>
    <row r="24" spans="2:21" s="1415" customFormat="1" ht="20.25" customHeight="1" thickBot="1">
      <c r="B24" s="2557" t="s">
        <v>18</v>
      </c>
      <c r="C24" s="2557"/>
      <c r="D24" s="1561">
        <f>D22+D23</f>
        <v>10</v>
      </c>
      <c r="E24" s="1562">
        <f aca="true" t="shared" si="6" ref="E24:U24">E22+E23</f>
        <v>2</v>
      </c>
      <c r="F24" s="1563">
        <f t="shared" si="6"/>
        <v>12</v>
      </c>
      <c r="G24" s="1561">
        <f t="shared" si="6"/>
        <v>0</v>
      </c>
      <c r="H24" s="1562">
        <f t="shared" si="6"/>
        <v>13</v>
      </c>
      <c r="I24" s="1563">
        <f t="shared" si="6"/>
        <v>13</v>
      </c>
      <c r="J24" s="1561">
        <f t="shared" si="6"/>
        <v>0</v>
      </c>
      <c r="K24" s="1562">
        <f t="shared" si="6"/>
        <v>0</v>
      </c>
      <c r="L24" s="1563">
        <f t="shared" si="6"/>
        <v>0</v>
      </c>
      <c r="M24" s="1564">
        <f t="shared" si="6"/>
        <v>0</v>
      </c>
      <c r="N24" s="1562">
        <f t="shared" si="6"/>
        <v>2</v>
      </c>
      <c r="O24" s="1563">
        <f t="shared" si="6"/>
        <v>2</v>
      </c>
      <c r="P24" s="1561">
        <f t="shared" si="6"/>
        <v>0</v>
      </c>
      <c r="Q24" s="1562">
        <f t="shared" si="6"/>
        <v>0</v>
      </c>
      <c r="R24" s="1563">
        <f t="shared" si="6"/>
        <v>0</v>
      </c>
      <c r="S24" s="1564">
        <f t="shared" si="6"/>
        <v>10</v>
      </c>
      <c r="T24" s="1562">
        <f t="shared" si="6"/>
        <v>17</v>
      </c>
      <c r="U24" s="1563">
        <f t="shared" si="6"/>
        <v>27</v>
      </c>
    </row>
    <row r="26" spans="2:19" ht="20.25" customHeight="1">
      <c r="B26" s="2552" t="s">
        <v>283</v>
      </c>
      <c r="C26" s="2552"/>
      <c r="D26" s="2552"/>
      <c r="E26" s="2552"/>
      <c r="F26" s="2552"/>
      <c r="G26" s="2552"/>
      <c r="H26" s="2552"/>
      <c r="I26" s="2552"/>
      <c r="J26" s="2552"/>
      <c r="K26" s="2552"/>
      <c r="L26" s="2552"/>
      <c r="M26" s="2552"/>
      <c r="N26" s="2552"/>
      <c r="O26" s="2552"/>
      <c r="P26" s="2552"/>
      <c r="Q26" s="2552"/>
      <c r="R26" s="1403"/>
      <c r="S26" s="1403"/>
    </row>
  </sheetData>
  <sheetProtection/>
  <mergeCells count="23">
    <mergeCell ref="B22:C22"/>
    <mergeCell ref="B23:C23"/>
    <mergeCell ref="B24:C24"/>
    <mergeCell ref="K3:U3"/>
    <mergeCell ref="S5:U6"/>
    <mergeCell ref="P5:R6"/>
    <mergeCell ref="B26:Q26"/>
    <mergeCell ref="B8:C8"/>
    <mergeCell ref="B12:C12"/>
    <mergeCell ref="B13:C13"/>
    <mergeCell ref="B14:C14"/>
    <mergeCell ref="J5:L6"/>
    <mergeCell ref="B19:C19"/>
    <mergeCell ref="M5:O6"/>
    <mergeCell ref="B21:C21"/>
    <mergeCell ref="B18:C18"/>
    <mergeCell ref="B1:U1"/>
    <mergeCell ref="B2:U2"/>
    <mergeCell ref="B5:C7"/>
    <mergeCell ref="D5:F6"/>
    <mergeCell ref="G5:I6"/>
    <mergeCell ref="B3:H3"/>
    <mergeCell ref="I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U67"/>
  <sheetViews>
    <sheetView zoomScale="60" zoomScaleNormal="60" zoomScalePageLayoutView="0" workbookViewId="0" topLeftCell="A16">
      <selection activeCell="A28" sqref="A28"/>
    </sheetView>
  </sheetViews>
  <sheetFormatPr defaultColWidth="9.00390625" defaultRowHeight="12.75"/>
  <cols>
    <col min="1" max="1" width="9.125" style="1397" customWidth="1"/>
    <col min="2" max="2" width="11.625" style="1397" customWidth="1"/>
    <col min="3" max="3" width="68.625" style="1412" customWidth="1"/>
    <col min="4" max="4" width="11.625" style="1397" customWidth="1"/>
    <col min="5" max="5" width="13.00390625" style="1397" customWidth="1"/>
    <col min="6" max="6" width="11.625" style="1398" customWidth="1"/>
    <col min="7" max="7" width="11.00390625" style="1397" customWidth="1"/>
    <col min="8" max="8" width="13.75390625" style="1397" customWidth="1"/>
    <col min="9" max="9" width="11.625" style="1398" customWidth="1"/>
    <col min="10" max="10" width="11.00390625" style="1397" customWidth="1"/>
    <col min="11" max="11" width="11.875" style="1397" customWidth="1"/>
    <col min="12" max="12" width="11.25390625" style="1398" customWidth="1"/>
    <col min="13" max="13" width="11.75390625" style="1397" customWidth="1"/>
    <col min="14" max="14" width="12.25390625" style="1397" customWidth="1"/>
    <col min="15" max="15" width="11.25390625" style="1398" customWidth="1"/>
    <col min="16" max="16" width="11.00390625" style="1397" customWidth="1"/>
    <col min="17" max="17" width="13.375" style="1397" customWidth="1"/>
    <col min="18" max="18" width="11.25390625" style="1398" customWidth="1"/>
    <col min="19" max="19" width="11.25390625" style="1397" customWidth="1"/>
    <col min="20" max="20" width="13.25390625" style="1397" customWidth="1"/>
    <col min="21" max="21" width="11.25390625" style="1398" customWidth="1"/>
    <col min="22" max="16384" width="9.125" style="1397" customWidth="1"/>
  </cols>
  <sheetData>
    <row r="1" spans="2:21" s="1404" customFormat="1" ht="18.75" customHeight="1">
      <c r="B1" s="2544" t="str">
        <f>'[3]СПО'!B1</f>
        <v>Гуманитарно-педагогическая академия (филиал) ФГАОУ ВО «КФУ им. В. И. Вернадского» в г. Ялте</v>
      </c>
      <c r="C1" s="2544"/>
      <c r="D1" s="2544"/>
      <c r="E1" s="2544"/>
      <c r="F1" s="2544"/>
      <c r="G1" s="2544"/>
      <c r="H1" s="2544"/>
      <c r="I1" s="2544"/>
      <c r="J1" s="2544"/>
      <c r="K1" s="2544"/>
      <c r="L1" s="2544"/>
      <c r="M1" s="2544"/>
      <c r="N1" s="2544"/>
      <c r="O1" s="2544"/>
      <c r="P1" s="2544"/>
      <c r="Q1" s="2544"/>
      <c r="R1" s="2544"/>
      <c r="S1" s="2544"/>
      <c r="T1" s="2544"/>
      <c r="U1" s="2544"/>
    </row>
    <row r="2" spans="2:21" s="1404" customFormat="1" ht="18.75">
      <c r="B2" s="2561"/>
      <c r="C2" s="2561"/>
      <c r="D2" s="2561"/>
      <c r="E2" s="2561"/>
      <c r="F2" s="2561"/>
      <c r="G2" s="2561"/>
      <c r="H2" s="2561"/>
      <c r="I2" s="2561"/>
      <c r="J2" s="2561"/>
      <c r="K2" s="2561"/>
      <c r="L2" s="2561"/>
      <c r="M2" s="2561"/>
      <c r="N2" s="2561"/>
      <c r="O2" s="2561"/>
      <c r="P2" s="2561"/>
      <c r="Q2" s="2561"/>
      <c r="R2" s="2561"/>
      <c r="S2" s="2561"/>
      <c r="T2" s="2561"/>
      <c r="U2" s="2561"/>
    </row>
    <row r="3" spans="2:21" s="1404" customFormat="1" ht="18.75" customHeight="1">
      <c r="B3" s="2550" t="s">
        <v>309</v>
      </c>
      <c r="C3" s="2550"/>
      <c r="D3" s="2550"/>
      <c r="E3" s="2550"/>
      <c r="F3" s="2550"/>
      <c r="G3" s="2550"/>
      <c r="H3" s="2550"/>
      <c r="I3" s="2544" t="str">
        <f>'[3]СПО'!F3</f>
        <v>01.07.2016 г.</v>
      </c>
      <c r="J3" s="2544"/>
      <c r="K3" s="2549" t="s">
        <v>308</v>
      </c>
      <c r="L3" s="2549"/>
      <c r="M3" s="2549"/>
      <c r="N3" s="2549"/>
      <c r="O3" s="2549"/>
      <c r="P3" s="2549"/>
      <c r="Q3" s="2549"/>
      <c r="R3" s="2549"/>
      <c r="S3" s="2549"/>
      <c r="T3" s="2549"/>
      <c r="U3" s="2549"/>
    </row>
    <row r="4" spans="3:21" s="1404" customFormat="1" ht="19.5" thickBot="1">
      <c r="C4" s="1387"/>
      <c r="F4" s="1405"/>
      <c r="I4" s="1405"/>
      <c r="L4" s="1405"/>
      <c r="O4" s="1405"/>
      <c r="R4" s="1405"/>
      <c r="U4" s="1405"/>
    </row>
    <row r="5" spans="2:21" s="1404" customFormat="1" ht="12.75" customHeight="1" thickBot="1">
      <c r="B5" s="2562" t="s">
        <v>9</v>
      </c>
      <c r="C5" s="2562"/>
      <c r="D5" s="2563" t="s">
        <v>0</v>
      </c>
      <c r="E5" s="2563"/>
      <c r="F5" s="2563"/>
      <c r="G5" s="2564" t="s">
        <v>1</v>
      </c>
      <c r="H5" s="2564"/>
      <c r="I5" s="2564"/>
      <c r="J5" s="2565" t="s">
        <v>2</v>
      </c>
      <c r="K5" s="2565"/>
      <c r="L5" s="2565"/>
      <c r="M5" s="2551" t="s">
        <v>3</v>
      </c>
      <c r="N5" s="2551"/>
      <c r="O5" s="2551"/>
      <c r="P5" s="2567">
        <v>5</v>
      </c>
      <c r="Q5" s="2567"/>
      <c r="R5" s="2567"/>
      <c r="S5" s="2558" t="s">
        <v>6</v>
      </c>
      <c r="T5" s="2558"/>
      <c r="U5" s="2558"/>
    </row>
    <row r="6" spans="2:21" s="1404" customFormat="1" ht="19.5" thickBot="1">
      <c r="B6" s="2562"/>
      <c r="C6" s="2562"/>
      <c r="D6" s="2563"/>
      <c r="E6" s="2563"/>
      <c r="F6" s="2563"/>
      <c r="G6" s="2564"/>
      <c r="H6" s="2564"/>
      <c r="I6" s="2564"/>
      <c r="J6" s="2565"/>
      <c r="K6" s="2565"/>
      <c r="L6" s="2565"/>
      <c r="M6" s="2551"/>
      <c r="N6" s="2551"/>
      <c r="O6" s="2551"/>
      <c r="P6" s="2567"/>
      <c r="Q6" s="2567"/>
      <c r="R6" s="2567"/>
      <c r="S6" s="2558"/>
      <c r="T6" s="2558"/>
      <c r="U6" s="2558"/>
    </row>
    <row r="7" spans="2:21" s="1404" customFormat="1" ht="150.75" thickBot="1">
      <c r="B7" s="2562"/>
      <c r="C7" s="2562"/>
      <c r="D7" s="1406" t="s">
        <v>27</v>
      </c>
      <c r="E7" s="1407" t="s">
        <v>28</v>
      </c>
      <c r="F7" s="1408" t="s">
        <v>4</v>
      </c>
      <c r="G7" s="1407" t="s">
        <v>27</v>
      </c>
      <c r="H7" s="1407" t="s">
        <v>28</v>
      </c>
      <c r="I7" s="1408" t="s">
        <v>4</v>
      </c>
      <c r="J7" s="1407" t="s">
        <v>27</v>
      </c>
      <c r="K7" s="1407" t="s">
        <v>28</v>
      </c>
      <c r="L7" s="1408" t="s">
        <v>4</v>
      </c>
      <c r="M7" s="1407" t="s">
        <v>27</v>
      </c>
      <c r="N7" s="1407" t="s">
        <v>28</v>
      </c>
      <c r="O7" s="1408" t="s">
        <v>4</v>
      </c>
      <c r="P7" s="1407" t="s">
        <v>27</v>
      </c>
      <c r="Q7" s="1407" t="s">
        <v>28</v>
      </c>
      <c r="R7" s="1409" t="s">
        <v>4</v>
      </c>
      <c r="S7" s="1407" t="s">
        <v>27</v>
      </c>
      <c r="T7" s="1407" t="s">
        <v>28</v>
      </c>
      <c r="U7" s="1409" t="s">
        <v>4</v>
      </c>
    </row>
    <row r="8" spans="2:21" s="1404" customFormat="1" ht="20.25" customHeight="1" thickBot="1">
      <c r="B8" s="2545" t="s">
        <v>22</v>
      </c>
      <c r="C8" s="2545"/>
      <c r="D8" s="1599">
        <f>SUM(D9:D27)</f>
        <v>43</v>
      </c>
      <c r="E8" s="1599">
        <f aca="true" t="shared" si="0" ref="E8:U8">SUM(E9:E27)</f>
        <v>123</v>
      </c>
      <c r="F8" s="1597">
        <f t="shared" si="0"/>
        <v>166</v>
      </c>
      <c r="G8" s="1962">
        <f t="shared" si="0"/>
        <v>32</v>
      </c>
      <c r="H8" s="1599">
        <f t="shared" si="0"/>
        <v>180</v>
      </c>
      <c r="I8" s="1596">
        <f t="shared" si="0"/>
        <v>212</v>
      </c>
      <c r="J8" s="1599">
        <f t="shared" si="0"/>
        <v>33</v>
      </c>
      <c r="K8" s="1599">
        <f t="shared" si="0"/>
        <v>75</v>
      </c>
      <c r="L8" s="1597">
        <f t="shared" si="0"/>
        <v>108</v>
      </c>
      <c r="M8" s="1962">
        <f t="shared" si="0"/>
        <v>28</v>
      </c>
      <c r="N8" s="1599">
        <f t="shared" si="0"/>
        <v>221</v>
      </c>
      <c r="O8" s="1596">
        <f t="shared" si="0"/>
        <v>249</v>
      </c>
      <c r="P8" s="1599">
        <f t="shared" si="0"/>
        <v>1</v>
      </c>
      <c r="Q8" s="1599">
        <f t="shared" si="0"/>
        <v>10</v>
      </c>
      <c r="R8" s="1597">
        <f t="shared" si="0"/>
        <v>11</v>
      </c>
      <c r="S8" s="1962">
        <f t="shared" si="0"/>
        <v>137</v>
      </c>
      <c r="T8" s="1599">
        <f t="shared" si="0"/>
        <v>609</v>
      </c>
      <c r="U8" s="1597">
        <f t="shared" si="0"/>
        <v>746</v>
      </c>
    </row>
    <row r="9" spans="2:21" s="1404" customFormat="1" ht="18.75">
      <c r="B9" s="2135"/>
      <c r="C9" s="2136"/>
      <c r="D9" s="1534">
        <v>0</v>
      </c>
      <c r="E9" s="1532">
        <v>0</v>
      </c>
      <c r="F9" s="1533">
        <v>0</v>
      </c>
      <c r="G9" s="1534">
        <v>0</v>
      </c>
      <c r="H9" s="1532">
        <v>0</v>
      </c>
      <c r="I9" s="1533">
        <v>0</v>
      </c>
      <c r="J9" s="1534">
        <v>0</v>
      </c>
      <c r="K9" s="1532">
        <v>0</v>
      </c>
      <c r="L9" s="1533">
        <v>0</v>
      </c>
      <c r="M9" s="1534">
        <v>0</v>
      </c>
      <c r="N9" s="1532">
        <v>0</v>
      </c>
      <c r="O9" s="1533">
        <v>0</v>
      </c>
      <c r="P9" s="1534">
        <v>0</v>
      </c>
      <c r="Q9" s="1532">
        <v>0</v>
      </c>
      <c r="R9" s="1533">
        <v>0</v>
      </c>
      <c r="S9" s="1534">
        <v>0</v>
      </c>
      <c r="T9" s="1532">
        <v>0</v>
      </c>
      <c r="U9" s="1533">
        <v>0</v>
      </c>
    </row>
    <row r="10" spans="2:21" ht="18.75">
      <c r="B10" s="1535" t="s">
        <v>241</v>
      </c>
      <c r="C10" s="2137" t="s">
        <v>242</v>
      </c>
      <c r="D10" s="1396">
        <v>2</v>
      </c>
      <c r="E10" s="1395">
        <v>4</v>
      </c>
      <c r="F10" s="1536">
        <v>6</v>
      </c>
      <c r="G10" s="1396">
        <v>2</v>
      </c>
      <c r="H10" s="1395">
        <v>6</v>
      </c>
      <c r="I10" s="1536">
        <v>8</v>
      </c>
      <c r="J10" s="1396">
        <v>1</v>
      </c>
      <c r="K10" s="1395">
        <v>2</v>
      </c>
      <c r="L10" s="1536">
        <v>3</v>
      </c>
      <c r="M10" s="1396">
        <v>2</v>
      </c>
      <c r="N10" s="1395">
        <v>5</v>
      </c>
      <c r="O10" s="1536">
        <v>7</v>
      </c>
      <c r="P10" s="1396">
        <v>0</v>
      </c>
      <c r="Q10" s="1395">
        <v>0</v>
      </c>
      <c r="R10" s="1536">
        <v>0</v>
      </c>
      <c r="S10" s="1396">
        <v>7</v>
      </c>
      <c r="T10" s="1395">
        <v>17</v>
      </c>
      <c r="U10" s="1536">
        <v>24</v>
      </c>
    </row>
    <row r="11" spans="2:21" ht="18.75">
      <c r="B11" s="1535" t="s">
        <v>243</v>
      </c>
      <c r="C11" s="2137" t="s">
        <v>244</v>
      </c>
      <c r="D11" s="1396">
        <v>0</v>
      </c>
      <c r="E11" s="1395">
        <v>8</v>
      </c>
      <c r="F11" s="1536">
        <v>8</v>
      </c>
      <c r="G11" s="1396">
        <v>1</v>
      </c>
      <c r="H11" s="1395">
        <v>17</v>
      </c>
      <c r="I11" s="1536">
        <v>18</v>
      </c>
      <c r="J11" s="1396">
        <v>6</v>
      </c>
      <c r="K11" s="1395">
        <v>12</v>
      </c>
      <c r="L11" s="1536">
        <v>18</v>
      </c>
      <c r="M11" s="1396">
        <v>4</v>
      </c>
      <c r="N11" s="1395">
        <v>23</v>
      </c>
      <c r="O11" s="1536">
        <v>27</v>
      </c>
      <c r="P11" s="1396">
        <v>0</v>
      </c>
      <c r="Q11" s="1395">
        <v>0</v>
      </c>
      <c r="R11" s="1536">
        <v>0</v>
      </c>
      <c r="S11" s="1396">
        <v>11</v>
      </c>
      <c r="T11" s="1395">
        <v>60</v>
      </c>
      <c r="U11" s="1536">
        <v>71</v>
      </c>
    </row>
    <row r="12" spans="2:21" ht="18.75">
      <c r="B12" s="1535" t="s">
        <v>245</v>
      </c>
      <c r="C12" s="2137" t="s">
        <v>246</v>
      </c>
      <c r="D12" s="1396">
        <v>0</v>
      </c>
      <c r="E12" s="1395">
        <v>17</v>
      </c>
      <c r="F12" s="1536">
        <v>17</v>
      </c>
      <c r="G12" s="1396">
        <v>0</v>
      </c>
      <c r="H12" s="1395">
        <v>19</v>
      </c>
      <c r="I12" s="1536">
        <v>19</v>
      </c>
      <c r="J12" s="1396">
        <v>1</v>
      </c>
      <c r="K12" s="1395">
        <v>10</v>
      </c>
      <c r="L12" s="1536">
        <v>11</v>
      </c>
      <c r="M12" s="1396">
        <v>0</v>
      </c>
      <c r="N12" s="1395">
        <v>23</v>
      </c>
      <c r="O12" s="1536">
        <v>23</v>
      </c>
      <c r="P12" s="1396">
        <v>0</v>
      </c>
      <c r="Q12" s="1395">
        <v>1</v>
      </c>
      <c r="R12" s="1536">
        <v>1</v>
      </c>
      <c r="S12" s="1396">
        <v>1</v>
      </c>
      <c r="T12" s="1395">
        <v>70</v>
      </c>
      <c r="U12" s="1536">
        <v>71</v>
      </c>
    </row>
    <row r="13" spans="2:21" ht="18.75">
      <c r="B13" s="1535" t="s">
        <v>247</v>
      </c>
      <c r="C13" s="2137" t="s">
        <v>248</v>
      </c>
      <c r="D13" s="1396">
        <v>0</v>
      </c>
      <c r="E13" s="1395">
        <v>22</v>
      </c>
      <c r="F13" s="1536">
        <v>22</v>
      </c>
      <c r="G13" s="1396">
        <v>0</v>
      </c>
      <c r="H13" s="1395">
        <v>41</v>
      </c>
      <c r="I13" s="1536">
        <v>41</v>
      </c>
      <c r="J13" s="1396">
        <v>0</v>
      </c>
      <c r="K13" s="1395">
        <v>13</v>
      </c>
      <c r="L13" s="1536">
        <v>13</v>
      </c>
      <c r="M13" s="1396">
        <v>0</v>
      </c>
      <c r="N13" s="1395">
        <v>26</v>
      </c>
      <c r="O13" s="1536">
        <v>26</v>
      </c>
      <c r="P13" s="1396">
        <v>0</v>
      </c>
      <c r="Q13" s="1395">
        <v>0</v>
      </c>
      <c r="R13" s="1536">
        <v>0</v>
      </c>
      <c r="S13" s="1396">
        <v>0</v>
      </c>
      <c r="T13" s="1395">
        <v>102</v>
      </c>
      <c r="U13" s="1536">
        <v>102</v>
      </c>
    </row>
    <row r="14" spans="2:21" ht="18.75">
      <c r="B14" s="1535" t="s">
        <v>249</v>
      </c>
      <c r="C14" s="2137" t="s">
        <v>250</v>
      </c>
      <c r="D14" s="1396">
        <v>4</v>
      </c>
      <c r="E14" s="1395">
        <v>13</v>
      </c>
      <c r="F14" s="1536">
        <v>17</v>
      </c>
      <c r="G14" s="1396">
        <v>0</v>
      </c>
      <c r="H14" s="1395">
        <v>0</v>
      </c>
      <c r="I14" s="1536">
        <v>0</v>
      </c>
      <c r="J14" s="1396">
        <v>0</v>
      </c>
      <c r="K14" s="1395">
        <v>0</v>
      </c>
      <c r="L14" s="1536">
        <v>0</v>
      </c>
      <c r="M14" s="1396">
        <v>0</v>
      </c>
      <c r="N14" s="1395">
        <v>0</v>
      </c>
      <c r="O14" s="1536">
        <v>0</v>
      </c>
      <c r="P14" s="1396">
        <v>0</v>
      </c>
      <c r="Q14" s="1395">
        <v>0</v>
      </c>
      <c r="R14" s="1536">
        <v>0</v>
      </c>
      <c r="S14" s="1396">
        <v>4</v>
      </c>
      <c r="T14" s="1395">
        <v>13</v>
      </c>
      <c r="U14" s="1536">
        <v>17</v>
      </c>
    </row>
    <row r="15" spans="2:21" ht="18.75">
      <c r="B15" s="1535" t="s">
        <v>251</v>
      </c>
      <c r="C15" s="2137" t="s">
        <v>252</v>
      </c>
      <c r="D15" s="1396">
        <v>5</v>
      </c>
      <c r="E15" s="1395">
        <v>22</v>
      </c>
      <c r="F15" s="1536">
        <v>27</v>
      </c>
      <c r="G15" s="1396">
        <v>13</v>
      </c>
      <c r="H15" s="1395">
        <v>43</v>
      </c>
      <c r="I15" s="1536">
        <v>56</v>
      </c>
      <c r="J15" s="1396">
        <v>5</v>
      </c>
      <c r="K15" s="1395">
        <v>17</v>
      </c>
      <c r="L15" s="1536">
        <v>22</v>
      </c>
      <c r="M15" s="1396">
        <v>6</v>
      </c>
      <c r="N15" s="1395">
        <v>90</v>
      </c>
      <c r="O15" s="1536">
        <v>96</v>
      </c>
      <c r="P15" s="1396">
        <v>0</v>
      </c>
      <c r="Q15" s="1395">
        <v>5</v>
      </c>
      <c r="R15" s="1536">
        <v>5</v>
      </c>
      <c r="S15" s="1396">
        <v>29</v>
      </c>
      <c r="T15" s="1395">
        <v>177</v>
      </c>
      <c r="U15" s="1536">
        <v>206</v>
      </c>
    </row>
    <row r="16" spans="2:21" ht="18.75">
      <c r="B16" s="1535" t="s">
        <v>253</v>
      </c>
      <c r="C16" s="2137" t="s">
        <v>254</v>
      </c>
      <c r="D16" s="1396">
        <v>5</v>
      </c>
      <c r="E16" s="1395">
        <v>21</v>
      </c>
      <c r="F16" s="1536">
        <v>26</v>
      </c>
      <c r="G16" s="1396">
        <v>4</v>
      </c>
      <c r="H16" s="1395">
        <v>26</v>
      </c>
      <c r="I16" s="1536">
        <v>30</v>
      </c>
      <c r="J16" s="1396">
        <v>11</v>
      </c>
      <c r="K16" s="1395">
        <v>2</v>
      </c>
      <c r="L16" s="1536">
        <v>13</v>
      </c>
      <c r="M16" s="1396">
        <v>3</v>
      </c>
      <c r="N16" s="1395">
        <v>9</v>
      </c>
      <c r="O16" s="1536">
        <v>12</v>
      </c>
      <c r="P16" s="1396">
        <v>0</v>
      </c>
      <c r="Q16" s="1395">
        <v>1</v>
      </c>
      <c r="R16" s="1536">
        <v>1</v>
      </c>
      <c r="S16" s="1396">
        <v>23</v>
      </c>
      <c r="T16" s="1395">
        <v>59</v>
      </c>
      <c r="U16" s="1536">
        <v>82</v>
      </c>
    </row>
    <row r="17" spans="2:21" ht="18.75">
      <c r="B17" s="1535" t="s">
        <v>257</v>
      </c>
      <c r="C17" s="2137" t="s">
        <v>258</v>
      </c>
      <c r="D17" s="1396">
        <v>18</v>
      </c>
      <c r="E17" s="1395">
        <v>5</v>
      </c>
      <c r="F17" s="1536">
        <v>23</v>
      </c>
      <c r="G17" s="1396">
        <v>5</v>
      </c>
      <c r="H17" s="1395">
        <v>18</v>
      </c>
      <c r="I17" s="1536">
        <v>23</v>
      </c>
      <c r="J17" s="1396">
        <v>5</v>
      </c>
      <c r="K17" s="1395">
        <v>6</v>
      </c>
      <c r="L17" s="1536">
        <v>11</v>
      </c>
      <c r="M17" s="1396">
        <v>9</v>
      </c>
      <c r="N17" s="1395">
        <v>15</v>
      </c>
      <c r="O17" s="1536">
        <v>24</v>
      </c>
      <c r="P17" s="1396">
        <v>1</v>
      </c>
      <c r="Q17" s="1395">
        <v>0</v>
      </c>
      <c r="R17" s="1536">
        <v>1</v>
      </c>
      <c r="S17" s="1396">
        <v>38</v>
      </c>
      <c r="T17" s="1395">
        <v>44</v>
      </c>
      <c r="U17" s="1536">
        <v>82</v>
      </c>
    </row>
    <row r="18" spans="2:21" ht="18.75">
      <c r="B18" s="1535" t="s">
        <v>259</v>
      </c>
      <c r="C18" s="2137" t="s">
        <v>260</v>
      </c>
      <c r="D18" s="1396">
        <v>9</v>
      </c>
      <c r="E18" s="1395">
        <v>0</v>
      </c>
      <c r="F18" s="1536">
        <v>9</v>
      </c>
      <c r="G18" s="1396">
        <v>2</v>
      </c>
      <c r="H18" s="1395">
        <v>2</v>
      </c>
      <c r="I18" s="1536">
        <v>4</v>
      </c>
      <c r="J18" s="1396">
        <v>1</v>
      </c>
      <c r="K18" s="1395">
        <v>1</v>
      </c>
      <c r="L18" s="1536">
        <v>2</v>
      </c>
      <c r="M18" s="1396">
        <v>1</v>
      </c>
      <c r="N18" s="1395">
        <v>6</v>
      </c>
      <c r="O18" s="1536">
        <v>7</v>
      </c>
      <c r="P18" s="1396">
        <v>0</v>
      </c>
      <c r="Q18" s="1395">
        <v>0</v>
      </c>
      <c r="R18" s="1536">
        <v>0</v>
      </c>
      <c r="S18" s="1396">
        <v>13</v>
      </c>
      <c r="T18" s="1395">
        <v>9</v>
      </c>
      <c r="U18" s="1536">
        <v>22</v>
      </c>
    </row>
    <row r="19" spans="2:21" ht="18.75">
      <c r="B19" s="1535" t="s">
        <v>263</v>
      </c>
      <c r="C19" s="2137" t="s">
        <v>264</v>
      </c>
      <c r="D19" s="1396">
        <v>0</v>
      </c>
      <c r="E19" s="1395">
        <v>2</v>
      </c>
      <c r="F19" s="1536">
        <v>2</v>
      </c>
      <c r="G19" s="1396">
        <v>0</v>
      </c>
      <c r="H19" s="1395">
        <v>0</v>
      </c>
      <c r="I19" s="1536">
        <v>0</v>
      </c>
      <c r="J19" s="1396">
        <v>0</v>
      </c>
      <c r="K19" s="1395">
        <v>0</v>
      </c>
      <c r="L19" s="1536">
        <v>0</v>
      </c>
      <c r="M19" s="1396">
        <v>0</v>
      </c>
      <c r="N19" s="1395">
        <v>0</v>
      </c>
      <c r="O19" s="1536">
        <v>0</v>
      </c>
      <c r="P19" s="1396">
        <v>0</v>
      </c>
      <c r="Q19" s="1395">
        <v>0</v>
      </c>
      <c r="R19" s="1536">
        <v>0</v>
      </c>
      <c r="S19" s="1396">
        <v>0</v>
      </c>
      <c r="T19" s="1395">
        <v>2</v>
      </c>
      <c r="U19" s="1536">
        <v>2</v>
      </c>
    </row>
    <row r="20" spans="2:21" ht="18.75">
      <c r="B20" s="1535" t="s">
        <v>265</v>
      </c>
      <c r="C20" s="2137" t="s">
        <v>266</v>
      </c>
      <c r="D20" s="1396">
        <v>0</v>
      </c>
      <c r="E20" s="1395">
        <v>6</v>
      </c>
      <c r="F20" s="1536">
        <v>6</v>
      </c>
      <c r="G20" s="1396">
        <v>0</v>
      </c>
      <c r="H20" s="1395">
        <v>0</v>
      </c>
      <c r="I20" s="1536">
        <v>0</v>
      </c>
      <c r="J20" s="1396">
        <v>0</v>
      </c>
      <c r="K20" s="1395">
        <v>0</v>
      </c>
      <c r="L20" s="1536">
        <v>0</v>
      </c>
      <c r="M20" s="1396">
        <v>0</v>
      </c>
      <c r="N20" s="1395">
        <v>0</v>
      </c>
      <c r="O20" s="1536">
        <v>0</v>
      </c>
      <c r="P20" s="1396">
        <v>0</v>
      </c>
      <c r="Q20" s="1395">
        <v>0</v>
      </c>
      <c r="R20" s="1536">
        <v>0</v>
      </c>
      <c r="S20" s="1396">
        <v>0</v>
      </c>
      <c r="T20" s="1395">
        <v>6</v>
      </c>
      <c r="U20" s="1536">
        <v>6</v>
      </c>
    </row>
    <row r="21" spans="2:21" ht="18.75">
      <c r="B21" s="1535" t="s">
        <v>267</v>
      </c>
      <c r="C21" s="2137" t="s">
        <v>268</v>
      </c>
      <c r="D21" s="1396">
        <v>0</v>
      </c>
      <c r="E21" s="1395">
        <v>1</v>
      </c>
      <c r="F21" s="1536">
        <v>1</v>
      </c>
      <c r="G21" s="1396">
        <v>0</v>
      </c>
      <c r="H21" s="1395">
        <v>2</v>
      </c>
      <c r="I21" s="1536">
        <v>2</v>
      </c>
      <c r="J21" s="1396">
        <v>0</v>
      </c>
      <c r="K21" s="1395">
        <v>0</v>
      </c>
      <c r="L21" s="1536">
        <v>0</v>
      </c>
      <c r="M21" s="1396">
        <v>0</v>
      </c>
      <c r="N21" s="1395">
        <v>0</v>
      </c>
      <c r="O21" s="1536">
        <v>0</v>
      </c>
      <c r="P21" s="1396">
        <v>0</v>
      </c>
      <c r="Q21" s="1395">
        <v>1</v>
      </c>
      <c r="R21" s="1536">
        <v>1</v>
      </c>
      <c r="S21" s="1396">
        <v>0</v>
      </c>
      <c r="T21" s="1395">
        <v>4</v>
      </c>
      <c r="U21" s="1536">
        <v>4</v>
      </c>
    </row>
    <row r="22" spans="2:21" ht="18.75">
      <c r="B22" s="1535" t="s">
        <v>269</v>
      </c>
      <c r="C22" s="2137" t="s">
        <v>270</v>
      </c>
      <c r="D22" s="1396">
        <v>0</v>
      </c>
      <c r="E22" s="1395">
        <v>0</v>
      </c>
      <c r="F22" s="1536">
        <v>0</v>
      </c>
      <c r="G22" s="1396">
        <v>5</v>
      </c>
      <c r="H22" s="1395">
        <v>3</v>
      </c>
      <c r="I22" s="1536">
        <v>8</v>
      </c>
      <c r="J22" s="1396">
        <v>2</v>
      </c>
      <c r="K22" s="1395">
        <v>4</v>
      </c>
      <c r="L22" s="1536">
        <v>6</v>
      </c>
      <c r="M22" s="1396">
        <v>0</v>
      </c>
      <c r="N22" s="1395">
        <v>5</v>
      </c>
      <c r="O22" s="1536">
        <v>5</v>
      </c>
      <c r="P22" s="1396">
        <v>0</v>
      </c>
      <c r="Q22" s="1395">
        <v>1</v>
      </c>
      <c r="R22" s="1536">
        <v>1</v>
      </c>
      <c r="S22" s="1396">
        <v>7</v>
      </c>
      <c r="T22" s="1395">
        <v>13</v>
      </c>
      <c r="U22" s="1536">
        <v>20</v>
      </c>
    </row>
    <row r="23" spans="2:21" ht="18.75">
      <c r="B23" s="1535" t="s">
        <v>271</v>
      </c>
      <c r="C23" s="2137" t="s">
        <v>272</v>
      </c>
      <c r="D23" s="1396">
        <v>0</v>
      </c>
      <c r="E23" s="1395">
        <v>1</v>
      </c>
      <c r="F23" s="1536">
        <v>1</v>
      </c>
      <c r="G23" s="1396">
        <v>0</v>
      </c>
      <c r="H23" s="1395">
        <v>1</v>
      </c>
      <c r="I23" s="1536">
        <v>1</v>
      </c>
      <c r="J23" s="1396">
        <v>0</v>
      </c>
      <c r="K23" s="1395">
        <v>0</v>
      </c>
      <c r="L23" s="1536">
        <v>0</v>
      </c>
      <c r="M23" s="1396">
        <v>0</v>
      </c>
      <c r="N23" s="1395">
        <v>0</v>
      </c>
      <c r="O23" s="1536">
        <v>0</v>
      </c>
      <c r="P23" s="1396">
        <v>0</v>
      </c>
      <c r="Q23" s="1395">
        <v>0</v>
      </c>
      <c r="R23" s="1536">
        <v>0</v>
      </c>
      <c r="S23" s="1396">
        <v>0</v>
      </c>
      <c r="T23" s="1395">
        <v>2</v>
      </c>
      <c r="U23" s="1536">
        <v>2</v>
      </c>
    </row>
    <row r="24" spans="2:21" ht="18.75">
      <c r="B24" s="1535" t="s">
        <v>275</v>
      </c>
      <c r="C24" s="2137" t="s">
        <v>276</v>
      </c>
      <c r="D24" s="1396">
        <v>0</v>
      </c>
      <c r="E24" s="1395">
        <v>0</v>
      </c>
      <c r="F24" s="1536">
        <v>0</v>
      </c>
      <c r="G24" s="1396">
        <v>0</v>
      </c>
      <c r="H24" s="1395">
        <v>1</v>
      </c>
      <c r="I24" s="1536">
        <v>1</v>
      </c>
      <c r="J24" s="1396">
        <v>0</v>
      </c>
      <c r="K24" s="1395">
        <v>1</v>
      </c>
      <c r="L24" s="1536">
        <v>1</v>
      </c>
      <c r="M24" s="1396">
        <v>1</v>
      </c>
      <c r="N24" s="1395">
        <v>0</v>
      </c>
      <c r="O24" s="1536">
        <v>1</v>
      </c>
      <c r="P24" s="1396">
        <v>0</v>
      </c>
      <c r="Q24" s="1395">
        <v>0</v>
      </c>
      <c r="R24" s="1536">
        <v>0</v>
      </c>
      <c r="S24" s="1396">
        <v>1</v>
      </c>
      <c r="T24" s="1395">
        <v>2</v>
      </c>
      <c r="U24" s="1536">
        <v>3</v>
      </c>
    </row>
    <row r="25" spans="2:21" ht="18.75">
      <c r="B25" s="1535" t="s">
        <v>277</v>
      </c>
      <c r="C25" s="2137" t="s">
        <v>278</v>
      </c>
      <c r="D25" s="1396">
        <v>0</v>
      </c>
      <c r="E25" s="1395">
        <v>1</v>
      </c>
      <c r="F25" s="1536">
        <v>1</v>
      </c>
      <c r="G25" s="1396">
        <v>0</v>
      </c>
      <c r="H25" s="1395">
        <v>1</v>
      </c>
      <c r="I25" s="1536">
        <v>1</v>
      </c>
      <c r="J25" s="1396">
        <v>0</v>
      </c>
      <c r="K25" s="1395">
        <v>0</v>
      </c>
      <c r="L25" s="1536">
        <v>0</v>
      </c>
      <c r="M25" s="1396">
        <v>0</v>
      </c>
      <c r="N25" s="1395">
        <v>0</v>
      </c>
      <c r="O25" s="1536">
        <v>0</v>
      </c>
      <c r="P25" s="1396">
        <v>0</v>
      </c>
      <c r="Q25" s="1395">
        <v>0</v>
      </c>
      <c r="R25" s="1536">
        <v>0</v>
      </c>
      <c r="S25" s="1396">
        <v>0</v>
      </c>
      <c r="T25" s="1395">
        <v>2</v>
      </c>
      <c r="U25" s="1536">
        <v>2</v>
      </c>
    </row>
    <row r="26" spans="2:21" ht="18.75">
      <c r="B26" s="1535" t="s">
        <v>279</v>
      </c>
      <c r="C26" s="2137" t="s">
        <v>280</v>
      </c>
      <c r="D26" s="1396">
        <v>0</v>
      </c>
      <c r="E26" s="1395">
        <v>0</v>
      </c>
      <c r="F26" s="1536">
        <v>0</v>
      </c>
      <c r="G26" s="1396">
        <v>0</v>
      </c>
      <c r="H26" s="1395">
        <v>0</v>
      </c>
      <c r="I26" s="1536">
        <v>0</v>
      </c>
      <c r="J26" s="1396">
        <v>0</v>
      </c>
      <c r="K26" s="1395">
        <v>6</v>
      </c>
      <c r="L26" s="1536">
        <v>6</v>
      </c>
      <c r="M26" s="1396">
        <v>0</v>
      </c>
      <c r="N26" s="1395">
        <v>16</v>
      </c>
      <c r="O26" s="1536">
        <v>16</v>
      </c>
      <c r="P26" s="1396">
        <v>0</v>
      </c>
      <c r="Q26" s="1395">
        <v>1</v>
      </c>
      <c r="R26" s="1536">
        <v>1</v>
      </c>
      <c r="S26" s="1396">
        <v>0</v>
      </c>
      <c r="T26" s="1395">
        <v>23</v>
      </c>
      <c r="U26" s="1536">
        <v>23</v>
      </c>
    </row>
    <row r="27" spans="2:21" ht="19.5" thickBot="1">
      <c r="B27" s="1539" t="s">
        <v>281</v>
      </c>
      <c r="C27" s="2138" t="s">
        <v>368</v>
      </c>
      <c r="D27" s="1544">
        <v>0</v>
      </c>
      <c r="E27" s="1541">
        <v>0</v>
      </c>
      <c r="F27" s="1542">
        <v>0</v>
      </c>
      <c r="G27" s="1544">
        <v>0</v>
      </c>
      <c r="H27" s="1541">
        <v>0</v>
      </c>
      <c r="I27" s="1542">
        <v>0</v>
      </c>
      <c r="J27" s="1544">
        <v>1</v>
      </c>
      <c r="K27" s="1541">
        <v>1</v>
      </c>
      <c r="L27" s="1542">
        <v>2</v>
      </c>
      <c r="M27" s="1544">
        <v>2</v>
      </c>
      <c r="N27" s="1541">
        <v>3</v>
      </c>
      <c r="O27" s="1542">
        <v>5</v>
      </c>
      <c r="P27" s="1544">
        <v>0</v>
      </c>
      <c r="Q27" s="1541">
        <v>0</v>
      </c>
      <c r="R27" s="1542">
        <v>0</v>
      </c>
      <c r="S27" s="1544">
        <v>3</v>
      </c>
      <c r="T27" s="1541">
        <v>4</v>
      </c>
      <c r="U27" s="1542">
        <v>7</v>
      </c>
    </row>
    <row r="28" spans="2:21" ht="20.25" customHeight="1" thickBot="1">
      <c r="B28" s="2572" t="s">
        <v>16</v>
      </c>
      <c r="C28" s="2572"/>
      <c r="D28" s="1547">
        <f>SUM(D9:D27)</f>
        <v>43</v>
      </c>
      <c r="E28" s="1546">
        <f aca="true" t="shared" si="1" ref="E28:U28">SUM(E9:E27)</f>
        <v>123</v>
      </c>
      <c r="F28" s="1547">
        <f t="shared" si="1"/>
        <v>166</v>
      </c>
      <c r="G28" s="1948">
        <f t="shared" si="1"/>
        <v>32</v>
      </c>
      <c r="H28" s="1546">
        <f t="shared" si="1"/>
        <v>180</v>
      </c>
      <c r="I28" s="1547">
        <f t="shared" si="1"/>
        <v>212</v>
      </c>
      <c r="J28" s="1547">
        <f t="shared" si="1"/>
        <v>33</v>
      </c>
      <c r="K28" s="1546">
        <f t="shared" si="1"/>
        <v>75</v>
      </c>
      <c r="L28" s="1547">
        <f t="shared" si="1"/>
        <v>108</v>
      </c>
      <c r="M28" s="1948">
        <f t="shared" si="1"/>
        <v>28</v>
      </c>
      <c r="N28" s="1546">
        <f t="shared" si="1"/>
        <v>221</v>
      </c>
      <c r="O28" s="1547">
        <f t="shared" si="1"/>
        <v>249</v>
      </c>
      <c r="P28" s="1547">
        <f t="shared" si="1"/>
        <v>1</v>
      </c>
      <c r="Q28" s="1546">
        <f t="shared" si="1"/>
        <v>10</v>
      </c>
      <c r="R28" s="1547">
        <f t="shared" si="1"/>
        <v>11</v>
      </c>
      <c r="S28" s="1948">
        <f>SUM(S9:S27)</f>
        <v>137</v>
      </c>
      <c r="T28" s="1546">
        <f t="shared" si="1"/>
        <v>609</v>
      </c>
      <c r="U28" s="1547">
        <f t="shared" si="1"/>
        <v>746</v>
      </c>
    </row>
    <row r="29" spans="2:21" s="1404" customFormat="1" ht="20.25" customHeight="1" thickBot="1">
      <c r="B29" s="2573" t="s">
        <v>23</v>
      </c>
      <c r="C29" s="2573"/>
      <c r="D29" s="2570"/>
      <c r="E29" s="2570"/>
      <c r="F29" s="2570"/>
      <c r="G29" s="2571"/>
      <c r="H29" s="2571"/>
      <c r="I29" s="2571"/>
      <c r="J29" s="2570"/>
      <c r="K29" s="2570"/>
      <c r="L29" s="2570"/>
      <c r="M29" s="2571"/>
      <c r="N29" s="2571"/>
      <c r="O29" s="2571"/>
      <c r="P29" s="2570"/>
      <c r="Q29" s="2570"/>
      <c r="R29" s="2570"/>
      <c r="S29" s="2574"/>
      <c r="T29" s="2574"/>
      <c r="U29" s="2574"/>
    </row>
    <row r="30" spans="2:21" s="1404" customFormat="1" ht="12.75" customHeight="1" thickBot="1">
      <c r="B30" s="2577" t="s">
        <v>11</v>
      </c>
      <c r="C30" s="2577"/>
      <c r="D30" s="2568"/>
      <c r="E30" s="2568"/>
      <c r="F30" s="2568"/>
      <c r="G30" s="2569"/>
      <c r="H30" s="2569"/>
      <c r="I30" s="2569"/>
      <c r="J30" s="2568"/>
      <c r="K30" s="2568"/>
      <c r="L30" s="2568"/>
      <c r="M30" s="2569"/>
      <c r="N30" s="2569"/>
      <c r="O30" s="2569"/>
      <c r="P30" s="2568"/>
      <c r="Q30" s="2568"/>
      <c r="R30" s="2568"/>
      <c r="S30" s="2575"/>
      <c r="T30" s="2575"/>
      <c r="U30" s="2575"/>
    </row>
    <row r="31" spans="2:21" s="1404" customFormat="1" ht="18.75">
      <c r="B31" s="1530"/>
      <c r="C31" s="1543"/>
      <c r="D31" s="1531">
        <v>0</v>
      </c>
      <c r="E31" s="1532">
        <v>0</v>
      </c>
      <c r="F31" s="1533">
        <v>0</v>
      </c>
      <c r="G31" s="1534">
        <v>0</v>
      </c>
      <c r="H31" s="1532">
        <v>0</v>
      </c>
      <c r="I31" s="1533">
        <v>0</v>
      </c>
      <c r="J31" s="1534">
        <v>0</v>
      </c>
      <c r="K31" s="1532">
        <v>0</v>
      </c>
      <c r="L31" s="1533">
        <v>0</v>
      </c>
      <c r="M31" s="1534">
        <v>0</v>
      </c>
      <c r="N31" s="1532">
        <v>0</v>
      </c>
      <c r="O31" s="1533">
        <v>0</v>
      </c>
      <c r="P31" s="1534">
        <v>0</v>
      </c>
      <c r="Q31" s="1532">
        <v>0</v>
      </c>
      <c r="R31" s="1533">
        <v>0</v>
      </c>
      <c r="S31" s="1534">
        <v>0</v>
      </c>
      <c r="T31" s="1532">
        <v>0</v>
      </c>
      <c r="U31" s="1533">
        <v>0</v>
      </c>
    </row>
    <row r="32" spans="2:21" ht="18.75">
      <c r="B32" s="1662" t="s">
        <v>241</v>
      </c>
      <c r="C32" s="1414" t="s">
        <v>242</v>
      </c>
      <c r="D32" s="1537">
        <v>2</v>
      </c>
      <c r="E32" s="1395">
        <v>4</v>
      </c>
      <c r="F32" s="1536">
        <v>6</v>
      </c>
      <c r="G32" s="1396">
        <v>2</v>
      </c>
      <c r="H32" s="1395">
        <v>6</v>
      </c>
      <c r="I32" s="1536">
        <v>8</v>
      </c>
      <c r="J32" s="1396">
        <v>1</v>
      </c>
      <c r="K32" s="1395">
        <v>2</v>
      </c>
      <c r="L32" s="1536">
        <v>3</v>
      </c>
      <c r="M32" s="1396">
        <v>2</v>
      </c>
      <c r="N32" s="1395">
        <v>4</v>
      </c>
      <c r="O32" s="1536">
        <v>6</v>
      </c>
      <c r="P32" s="1396">
        <v>0</v>
      </c>
      <c r="Q32" s="1395">
        <v>0</v>
      </c>
      <c r="R32" s="1536">
        <v>0</v>
      </c>
      <c r="S32" s="1396">
        <v>7</v>
      </c>
      <c r="T32" s="1395">
        <v>16</v>
      </c>
      <c r="U32" s="1536">
        <v>23</v>
      </c>
    </row>
    <row r="33" spans="2:21" ht="18.75">
      <c r="B33" s="1662" t="s">
        <v>243</v>
      </c>
      <c r="C33" s="1414" t="s">
        <v>244</v>
      </c>
      <c r="D33" s="1537">
        <v>0</v>
      </c>
      <c r="E33" s="1395">
        <v>7</v>
      </c>
      <c r="F33" s="1536">
        <v>7</v>
      </c>
      <c r="G33" s="1396">
        <v>1</v>
      </c>
      <c r="H33" s="1395">
        <v>16</v>
      </c>
      <c r="I33" s="1536">
        <v>17</v>
      </c>
      <c r="J33" s="1396">
        <v>5</v>
      </c>
      <c r="K33" s="1395">
        <v>11</v>
      </c>
      <c r="L33" s="1536">
        <v>16</v>
      </c>
      <c r="M33" s="1396">
        <v>4</v>
      </c>
      <c r="N33" s="1395">
        <v>21</v>
      </c>
      <c r="O33" s="1536">
        <v>25</v>
      </c>
      <c r="P33" s="1396">
        <v>0</v>
      </c>
      <c r="Q33" s="1395">
        <v>0</v>
      </c>
      <c r="R33" s="1536">
        <v>0</v>
      </c>
      <c r="S33" s="1396">
        <v>10</v>
      </c>
      <c r="T33" s="1395">
        <v>55</v>
      </c>
      <c r="U33" s="1536">
        <v>65</v>
      </c>
    </row>
    <row r="34" spans="2:21" ht="18.75">
      <c r="B34" s="1662" t="s">
        <v>245</v>
      </c>
      <c r="C34" s="1414" t="s">
        <v>246</v>
      </c>
      <c r="D34" s="1537">
        <v>0</v>
      </c>
      <c r="E34" s="1395">
        <v>17</v>
      </c>
      <c r="F34" s="1536">
        <v>17</v>
      </c>
      <c r="G34" s="1396">
        <v>0</v>
      </c>
      <c r="H34" s="1395">
        <v>19</v>
      </c>
      <c r="I34" s="1536">
        <v>19</v>
      </c>
      <c r="J34" s="1396">
        <v>1</v>
      </c>
      <c r="K34" s="1395">
        <v>10</v>
      </c>
      <c r="L34" s="1536">
        <v>11</v>
      </c>
      <c r="M34" s="1396">
        <v>0</v>
      </c>
      <c r="N34" s="1395">
        <v>23</v>
      </c>
      <c r="O34" s="1536">
        <v>23</v>
      </c>
      <c r="P34" s="1396">
        <v>0</v>
      </c>
      <c r="Q34" s="1395">
        <v>1</v>
      </c>
      <c r="R34" s="1536">
        <v>1</v>
      </c>
      <c r="S34" s="1396">
        <v>1</v>
      </c>
      <c r="T34" s="1395">
        <v>70</v>
      </c>
      <c r="U34" s="1536">
        <v>71</v>
      </c>
    </row>
    <row r="35" spans="2:21" ht="18.75">
      <c r="B35" s="1662" t="s">
        <v>247</v>
      </c>
      <c r="C35" s="1414" t="s">
        <v>248</v>
      </c>
      <c r="D35" s="1537">
        <v>0</v>
      </c>
      <c r="E35" s="1395">
        <v>18</v>
      </c>
      <c r="F35" s="1536">
        <v>18</v>
      </c>
      <c r="G35" s="1396">
        <v>0</v>
      </c>
      <c r="H35" s="1395">
        <v>40</v>
      </c>
      <c r="I35" s="1536">
        <v>40</v>
      </c>
      <c r="J35" s="1396">
        <v>0</v>
      </c>
      <c r="K35" s="1395">
        <v>13</v>
      </c>
      <c r="L35" s="1536">
        <v>13</v>
      </c>
      <c r="M35" s="1396">
        <v>0</v>
      </c>
      <c r="N35" s="1395">
        <v>24</v>
      </c>
      <c r="O35" s="1536">
        <v>24</v>
      </c>
      <c r="P35" s="1396">
        <v>0</v>
      </c>
      <c r="Q35" s="1395">
        <v>0</v>
      </c>
      <c r="R35" s="1536">
        <v>0</v>
      </c>
      <c r="S35" s="1396">
        <v>0</v>
      </c>
      <c r="T35" s="1395">
        <v>95</v>
      </c>
      <c r="U35" s="1536">
        <v>95</v>
      </c>
    </row>
    <row r="36" spans="2:21" ht="18.75">
      <c r="B36" s="1662" t="s">
        <v>249</v>
      </c>
      <c r="C36" s="1414" t="s">
        <v>250</v>
      </c>
      <c r="D36" s="1537">
        <v>4</v>
      </c>
      <c r="E36" s="1395">
        <v>12</v>
      </c>
      <c r="F36" s="1536">
        <v>16</v>
      </c>
      <c r="G36" s="1396">
        <v>0</v>
      </c>
      <c r="H36" s="1395">
        <v>0</v>
      </c>
      <c r="I36" s="1536">
        <v>0</v>
      </c>
      <c r="J36" s="1396">
        <v>0</v>
      </c>
      <c r="K36" s="1395">
        <v>0</v>
      </c>
      <c r="L36" s="1536">
        <v>0</v>
      </c>
      <c r="M36" s="1396">
        <v>0</v>
      </c>
      <c r="N36" s="1395">
        <v>0</v>
      </c>
      <c r="O36" s="1536">
        <v>0</v>
      </c>
      <c r="P36" s="1396">
        <v>0</v>
      </c>
      <c r="Q36" s="1395">
        <v>0</v>
      </c>
      <c r="R36" s="1536">
        <v>0</v>
      </c>
      <c r="S36" s="1396">
        <v>4</v>
      </c>
      <c r="T36" s="1395">
        <v>12</v>
      </c>
      <c r="U36" s="1536">
        <v>16</v>
      </c>
    </row>
    <row r="37" spans="2:21" ht="18.75">
      <c r="B37" s="1662" t="s">
        <v>251</v>
      </c>
      <c r="C37" s="1414" t="s">
        <v>252</v>
      </c>
      <c r="D37" s="1537">
        <v>5</v>
      </c>
      <c r="E37" s="1395">
        <v>22</v>
      </c>
      <c r="F37" s="1536">
        <v>27</v>
      </c>
      <c r="G37" s="1396">
        <v>13</v>
      </c>
      <c r="H37" s="1395">
        <v>42</v>
      </c>
      <c r="I37" s="1536">
        <v>55</v>
      </c>
      <c r="J37" s="1396">
        <v>5</v>
      </c>
      <c r="K37" s="1395">
        <v>17</v>
      </c>
      <c r="L37" s="1536">
        <v>22</v>
      </c>
      <c r="M37" s="1396">
        <v>6</v>
      </c>
      <c r="N37" s="1395">
        <v>85</v>
      </c>
      <c r="O37" s="1536">
        <v>91</v>
      </c>
      <c r="P37" s="1396">
        <v>0</v>
      </c>
      <c r="Q37" s="1395">
        <v>4</v>
      </c>
      <c r="R37" s="1536">
        <v>4</v>
      </c>
      <c r="S37" s="1396">
        <v>29</v>
      </c>
      <c r="T37" s="1395">
        <v>170</v>
      </c>
      <c r="U37" s="1536">
        <v>199</v>
      </c>
    </row>
    <row r="38" spans="2:21" ht="18.75">
      <c r="B38" s="1662" t="s">
        <v>253</v>
      </c>
      <c r="C38" s="1414" t="s">
        <v>254</v>
      </c>
      <c r="D38" s="1537">
        <v>5</v>
      </c>
      <c r="E38" s="1395">
        <v>21</v>
      </c>
      <c r="F38" s="1536">
        <v>26</v>
      </c>
      <c r="G38" s="1396">
        <v>4</v>
      </c>
      <c r="H38" s="1395">
        <v>25</v>
      </c>
      <c r="I38" s="1536">
        <v>29</v>
      </c>
      <c r="J38" s="1396">
        <v>10</v>
      </c>
      <c r="K38" s="1395">
        <v>2</v>
      </c>
      <c r="L38" s="1536">
        <v>12</v>
      </c>
      <c r="M38" s="1396">
        <v>3</v>
      </c>
      <c r="N38" s="1395">
        <v>7</v>
      </c>
      <c r="O38" s="1536">
        <v>10</v>
      </c>
      <c r="P38" s="1396">
        <v>0</v>
      </c>
      <c r="Q38" s="1395">
        <v>1</v>
      </c>
      <c r="R38" s="1536">
        <v>1</v>
      </c>
      <c r="S38" s="1396">
        <v>22</v>
      </c>
      <c r="T38" s="1395">
        <v>56</v>
      </c>
      <c r="U38" s="1536">
        <v>78</v>
      </c>
    </row>
    <row r="39" spans="2:21" ht="18.75">
      <c r="B39" s="1662" t="s">
        <v>257</v>
      </c>
      <c r="C39" s="1414" t="s">
        <v>258</v>
      </c>
      <c r="D39" s="1537">
        <v>15</v>
      </c>
      <c r="E39" s="1395">
        <v>4</v>
      </c>
      <c r="F39" s="1536">
        <v>19</v>
      </c>
      <c r="G39" s="1396">
        <v>4</v>
      </c>
      <c r="H39" s="1395">
        <v>17</v>
      </c>
      <c r="I39" s="1536">
        <v>21</v>
      </c>
      <c r="J39" s="1396">
        <v>5</v>
      </c>
      <c r="K39" s="1395">
        <v>6</v>
      </c>
      <c r="L39" s="1536">
        <v>11</v>
      </c>
      <c r="M39" s="1396">
        <v>9</v>
      </c>
      <c r="N39" s="1395">
        <v>13</v>
      </c>
      <c r="O39" s="1536">
        <v>22</v>
      </c>
      <c r="P39" s="1396">
        <v>1</v>
      </c>
      <c r="Q39" s="1395">
        <v>0</v>
      </c>
      <c r="R39" s="1536">
        <v>1</v>
      </c>
      <c r="S39" s="1396">
        <v>34</v>
      </c>
      <c r="T39" s="1395">
        <v>40</v>
      </c>
      <c r="U39" s="1536">
        <v>74</v>
      </c>
    </row>
    <row r="40" spans="2:21" ht="18.75">
      <c r="B40" s="1662" t="s">
        <v>259</v>
      </c>
      <c r="C40" s="1414" t="s">
        <v>260</v>
      </c>
      <c r="D40" s="1537">
        <v>9</v>
      </c>
      <c r="E40" s="1395">
        <v>0</v>
      </c>
      <c r="F40" s="1536">
        <v>9</v>
      </c>
      <c r="G40" s="1396">
        <v>2</v>
      </c>
      <c r="H40" s="1395">
        <v>2</v>
      </c>
      <c r="I40" s="1536">
        <v>4</v>
      </c>
      <c r="J40" s="1396">
        <v>1</v>
      </c>
      <c r="K40" s="1395">
        <v>1</v>
      </c>
      <c r="L40" s="1536">
        <v>2</v>
      </c>
      <c r="M40" s="1396">
        <v>1</v>
      </c>
      <c r="N40" s="1395">
        <v>6</v>
      </c>
      <c r="O40" s="1536">
        <v>7</v>
      </c>
      <c r="P40" s="1396">
        <v>0</v>
      </c>
      <c r="Q40" s="1395">
        <v>0</v>
      </c>
      <c r="R40" s="1536">
        <v>0</v>
      </c>
      <c r="S40" s="1396">
        <v>13</v>
      </c>
      <c r="T40" s="1395">
        <v>9</v>
      </c>
      <c r="U40" s="1536">
        <v>22</v>
      </c>
    </row>
    <row r="41" spans="2:21" ht="18.75">
      <c r="B41" s="1662" t="s">
        <v>263</v>
      </c>
      <c r="C41" s="1414" t="s">
        <v>264</v>
      </c>
      <c r="D41" s="1537">
        <v>0</v>
      </c>
      <c r="E41" s="1395">
        <v>2</v>
      </c>
      <c r="F41" s="1536">
        <v>2</v>
      </c>
      <c r="G41" s="1396">
        <v>0</v>
      </c>
      <c r="H41" s="1395">
        <v>0</v>
      </c>
      <c r="I41" s="1536">
        <v>0</v>
      </c>
      <c r="J41" s="1396">
        <v>0</v>
      </c>
      <c r="K41" s="1395">
        <v>0</v>
      </c>
      <c r="L41" s="1536">
        <v>0</v>
      </c>
      <c r="M41" s="1396">
        <v>0</v>
      </c>
      <c r="N41" s="1395">
        <v>0</v>
      </c>
      <c r="O41" s="1536">
        <v>0</v>
      </c>
      <c r="P41" s="1396">
        <v>0</v>
      </c>
      <c r="Q41" s="1395">
        <v>0</v>
      </c>
      <c r="R41" s="1536">
        <v>0</v>
      </c>
      <c r="S41" s="1396">
        <v>0</v>
      </c>
      <c r="T41" s="1395">
        <v>2</v>
      </c>
      <c r="U41" s="1536">
        <v>2</v>
      </c>
    </row>
    <row r="42" spans="2:21" ht="18.75">
      <c r="B42" s="1662" t="s">
        <v>265</v>
      </c>
      <c r="C42" s="1414" t="s">
        <v>266</v>
      </c>
      <c r="D42" s="1537">
        <v>0</v>
      </c>
      <c r="E42" s="1395">
        <v>6</v>
      </c>
      <c r="F42" s="1536">
        <v>6</v>
      </c>
      <c r="G42" s="1396">
        <v>0</v>
      </c>
      <c r="H42" s="1395">
        <v>0</v>
      </c>
      <c r="I42" s="1536">
        <v>0</v>
      </c>
      <c r="J42" s="1396">
        <v>0</v>
      </c>
      <c r="K42" s="1395">
        <v>0</v>
      </c>
      <c r="L42" s="1536">
        <v>0</v>
      </c>
      <c r="M42" s="1396">
        <v>0</v>
      </c>
      <c r="N42" s="1395">
        <v>0</v>
      </c>
      <c r="O42" s="1536">
        <v>0</v>
      </c>
      <c r="P42" s="1396">
        <v>0</v>
      </c>
      <c r="Q42" s="1395">
        <v>0</v>
      </c>
      <c r="R42" s="1536">
        <v>0</v>
      </c>
      <c r="S42" s="1396">
        <v>0</v>
      </c>
      <c r="T42" s="1395">
        <v>6</v>
      </c>
      <c r="U42" s="1536">
        <v>6</v>
      </c>
    </row>
    <row r="43" spans="2:21" ht="18.75">
      <c r="B43" s="1662" t="s">
        <v>267</v>
      </c>
      <c r="C43" s="1414" t="s">
        <v>268</v>
      </c>
      <c r="D43" s="1537">
        <v>0</v>
      </c>
      <c r="E43" s="1395">
        <v>1</v>
      </c>
      <c r="F43" s="1536">
        <v>1</v>
      </c>
      <c r="G43" s="1396">
        <v>0</v>
      </c>
      <c r="H43" s="1395">
        <v>2</v>
      </c>
      <c r="I43" s="1536">
        <v>2</v>
      </c>
      <c r="J43" s="1396">
        <v>0</v>
      </c>
      <c r="K43" s="1395">
        <v>0</v>
      </c>
      <c r="L43" s="1536">
        <v>0</v>
      </c>
      <c r="M43" s="1396">
        <v>0</v>
      </c>
      <c r="N43" s="1395">
        <v>0</v>
      </c>
      <c r="O43" s="1536">
        <v>0</v>
      </c>
      <c r="P43" s="1396">
        <v>0</v>
      </c>
      <c r="Q43" s="1395">
        <v>1</v>
      </c>
      <c r="R43" s="1536">
        <v>1</v>
      </c>
      <c r="S43" s="1396">
        <v>0</v>
      </c>
      <c r="T43" s="1395">
        <v>4</v>
      </c>
      <c r="U43" s="1536">
        <v>4</v>
      </c>
    </row>
    <row r="44" spans="2:21" ht="18.75">
      <c r="B44" s="1662" t="s">
        <v>269</v>
      </c>
      <c r="C44" s="1414" t="s">
        <v>270</v>
      </c>
      <c r="D44" s="1537">
        <v>0</v>
      </c>
      <c r="E44" s="1395">
        <v>0</v>
      </c>
      <c r="F44" s="1536">
        <v>0</v>
      </c>
      <c r="G44" s="1396">
        <v>5</v>
      </c>
      <c r="H44" s="1395">
        <v>3</v>
      </c>
      <c r="I44" s="1536">
        <v>8</v>
      </c>
      <c r="J44" s="1396">
        <v>1</v>
      </c>
      <c r="K44" s="1395">
        <v>3</v>
      </c>
      <c r="L44" s="1536">
        <v>4</v>
      </c>
      <c r="M44" s="1396">
        <v>0</v>
      </c>
      <c r="N44" s="1395">
        <v>3</v>
      </c>
      <c r="O44" s="1536">
        <v>3</v>
      </c>
      <c r="P44" s="1396">
        <v>0</v>
      </c>
      <c r="Q44" s="1395">
        <v>1</v>
      </c>
      <c r="R44" s="1536">
        <v>1</v>
      </c>
      <c r="S44" s="1396">
        <v>6</v>
      </c>
      <c r="T44" s="1395">
        <v>10</v>
      </c>
      <c r="U44" s="1536">
        <v>16</v>
      </c>
    </row>
    <row r="45" spans="2:21" ht="18.75">
      <c r="B45" s="1662" t="s">
        <v>271</v>
      </c>
      <c r="C45" s="1414" t="s">
        <v>272</v>
      </c>
      <c r="D45" s="1537">
        <v>0</v>
      </c>
      <c r="E45" s="1395">
        <v>1</v>
      </c>
      <c r="F45" s="1536">
        <v>1</v>
      </c>
      <c r="G45" s="1396">
        <v>0</v>
      </c>
      <c r="H45" s="1395">
        <v>1</v>
      </c>
      <c r="I45" s="1536">
        <v>1</v>
      </c>
      <c r="J45" s="1396">
        <v>0</v>
      </c>
      <c r="K45" s="1395">
        <v>0</v>
      </c>
      <c r="L45" s="1536">
        <v>0</v>
      </c>
      <c r="M45" s="1396">
        <v>0</v>
      </c>
      <c r="N45" s="1395">
        <v>0</v>
      </c>
      <c r="O45" s="1536">
        <v>0</v>
      </c>
      <c r="P45" s="1396">
        <v>0</v>
      </c>
      <c r="Q45" s="1395">
        <v>0</v>
      </c>
      <c r="R45" s="1536">
        <v>0</v>
      </c>
      <c r="S45" s="1396">
        <v>0</v>
      </c>
      <c r="T45" s="1395">
        <v>2</v>
      </c>
      <c r="U45" s="1536">
        <v>2</v>
      </c>
    </row>
    <row r="46" spans="2:21" ht="18.75">
      <c r="B46" s="1662" t="s">
        <v>275</v>
      </c>
      <c r="C46" s="1414" t="s">
        <v>276</v>
      </c>
      <c r="D46" s="1537">
        <v>0</v>
      </c>
      <c r="E46" s="1395">
        <v>0</v>
      </c>
      <c r="F46" s="1536">
        <v>0</v>
      </c>
      <c r="G46" s="1396">
        <v>0</v>
      </c>
      <c r="H46" s="1395">
        <v>1</v>
      </c>
      <c r="I46" s="1536">
        <v>1</v>
      </c>
      <c r="J46" s="1396">
        <v>0</v>
      </c>
      <c r="K46" s="1395">
        <v>1</v>
      </c>
      <c r="L46" s="1536">
        <v>1</v>
      </c>
      <c r="M46" s="1396">
        <v>1</v>
      </c>
      <c r="N46" s="1395">
        <v>0</v>
      </c>
      <c r="O46" s="1536">
        <v>1</v>
      </c>
      <c r="P46" s="1396">
        <v>0</v>
      </c>
      <c r="Q46" s="1395">
        <v>0</v>
      </c>
      <c r="R46" s="1536">
        <v>0</v>
      </c>
      <c r="S46" s="1396">
        <v>1</v>
      </c>
      <c r="T46" s="1395">
        <v>2</v>
      </c>
      <c r="U46" s="1536">
        <v>3</v>
      </c>
    </row>
    <row r="47" spans="2:21" ht="18.75">
      <c r="B47" s="1662" t="s">
        <v>277</v>
      </c>
      <c r="C47" s="1414" t="s">
        <v>278</v>
      </c>
      <c r="D47" s="1537">
        <v>0</v>
      </c>
      <c r="E47" s="1395">
        <v>1</v>
      </c>
      <c r="F47" s="1536">
        <v>1</v>
      </c>
      <c r="G47" s="1396">
        <v>0</v>
      </c>
      <c r="H47" s="1395">
        <v>1</v>
      </c>
      <c r="I47" s="1536">
        <v>1</v>
      </c>
      <c r="J47" s="1396">
        <v>0</v>
      </c>
      <c r="K47" s="1395">
        <v>0</v>
      </c>
      <c r="L47" s="1536">
        <v>0</v>
      </c>
      <c r="M47" s="1396">
        <v>0</v>
      </c>
      <c r="N47" s="1395">
        <v>0</v>
      </c>
      <c r="O47" s="1536">
        <v>0</v>
      </c>
      <c r="P47" s="1396">
        <v>0</v>
      </c>
      <c r="Q47" s="1395">
        <v>0</v>
      </c>
      <c r="R47" s="1536">
        <v>0</v>
      </c>
      <c r="S47" s="1396">
        <v>0</v>
      </c>
      <c r="T47" s="1395">
        <v>2</v>
      </c>
      <c r="U47" s="1536">
        <v>2</v>
      </c>
    </row>
    <row r="48" spans="2:21" ht="18.75">
      <c r="B48" s="1662" t="s">
        <v>279</v>
      </c>
      <c r="C48" s="1414" t="s">
        <v>280</v>
      </c>
      <c r="D48" s="1537">
        <v>0</v>
      </c>
      <c r="E48" s="1395">
        <v>0</v>
      </c>
      <c r="F48" s="1536">
        <v>0</v>
      </c>
      <c r="G48" s="1396">
        <v>0</v>
      </c>
      <c r="H48" s="1395">
        <v>0</v>
      </c>
      <c r="I48" s="1536">
        <v>0</v>
      </c>
      <c r="J48" s="1396">
        <v>0</v>
      </c>
      <c r="K48" s="1395">
        <v>6</v>
      </c>
      <c r="L48" s="1536">
        <v>6</v>
      </c>
      <c r="M48" s="1396">
        <v>0</v>
      </c>
      <c r="N48" s="1395">
        <v>12</v>
      </c>
      <c r="O48" s="1536">
        <v>12</v>
      </c>
      <c r="P48" s="1396">
        <v>0</v>
      </c>
      <c r="Q48" s="1395">
        <v>1</v>
      </c>
      <c r="R48" s="1536">
        <v>1</v>
      </c>
      <c r="S48" s="1396">
        <v>0</v>
      </c>
      <c r="T48" s="1395">
        <v>19</v>
      </c>
      <c r="U48" s="1536">
        <v>19</v>
      </c>
    </row>
    <row r="49" spans="2:21" ht="19.5" thickBot="1">
      <c r="B49" s="1662" t="s">
        <v>281</v>
      </c>
      <c r="C49" s="1414" t="s">
        <v>368</v>
      </c>
      <c r="D49" s="1540">
        <v>0</v>
      </c>
      <c r="E49" s="1541">
        <v>0</v>
      </c>
      <c r="F49" s="1542">
        <v>0</v>
      </c>
      <c r="G49" s="1544">
        <v>0</v>
      </c>
      <c r="H49" s="1541">
        <v>0</v>
      </c>
      <c r="I49" s="1542">
        <v>0</v>
      </c>
      <c r="J49" s="1544">
        <v>1</v>
      </c>
      <c r="K49" s="1541">
        <v>1</v>
      </c>
      <c r="L49" s="1542">
        <v>2</v>
      </c>
      <c r="M49" s="1544">
        <v>1</v>
      </c>
      <c r="N49" s="1541">
        <v>3</v>
      </c>
      <c r="O49" s="1542">
        <v>4</v>
      </c>
      <c r="P49" s="1544">
        <v>0</v>
      </c>
      <c r="Q49" s="1541">
        <v>0</v>
      </c>
      <c r="R49" s="1542">
        <v>0</v>
      </c>
      <c r="S49" s="1544">
        <v>2</v>
      </c>
      <c r="T49" s="1541">
        <v>4</v>
      </c>
      <c r="U49" s="1542">
        <v>6</v>
      </c>
    </row>
    <row r="50" spans="2:21" ht="18" customHeight="1" thickBot="1">
      <c r="B50" s="2566" t="s">
        <v>16</v>
      </c>
      <c r="C50" s="2566"/>
      <c r="D50" s="1964">
        <f aca="true" t="shared" si="2" ref="D50:U50">SUM(D31:D49)</f>
        <v>40</v>
      </c>
      <c r="E50" s="1965">
        <f t="shared" si="2"/>
        <v>116</v>
      </c>
      <c r="F50" s="1963">
        <f t="shared" si="2"/>
        <v>156</v>
      </c>
      <c r="G50" s="1964">
        <f t="shared" si="2"/>
        <v>31</v>
      </c>
      <c r="H50" s="1965">
        <f t="shared" si="2"/>
        <v>175</v>
      </c>
      <c r="I50" s="1963">
        <f t="shared" si="2"/>
        <v>206</v>
      </c>
      <c r="J50" s="1964">
        <f t="shared" si="2"/>
        <v>30</v>
      </c>
      <c r="K50" s="1965">
        <f t="shared" si="2"/>
        <v>73</v>
      </c>
      <c r="L50" s="1963">
        <f t="shared" si="2"/>
        <v>103</v>
      </c>
      <c r="M50" s="1964">
        <f t="shared" si="2"/>
        <v>27</v>
      </c>
      <c r="N50" s="1965">
        <f t="shared" si="2"/>
        <v>201</v>
      </c>
      <c r="O50" s="1963">
        <f t="shared" si="2"/>
        <v>228</v>
      </c>
      <c r="P50" s="1964">
        <f t="shared" si="2"/>
        <v>1</v>
      </c>
      <c r="Q50" s="1965">
        <f t="shared" si="2"/>
        <v>9</v>
      </c>
      <c r="R50" s="1963">
        <f t="shared" si="2"/>
        <v>10</v>
      </c>
      <c r="S50" s="1964">
        <f t="shared" si="2"/>
        <v>129</v>
      </c>
      <c r="T50" s="1965">
        <f t="shared" si="2"/>
        <v>574</v>
      </c>
      <c r="U50" s="1963">
        <f t="shared" si="2"/>
        <v>703</v>
      </c>
    </row>
    <row r="51" spans="2:21" ht="18.75" customHeight="1" thickBot="1">
      <c r="B51" s="2576" t="s">
        <v>26</v>
      </c>
      <c r="C51" s="2576"/>
      <c r="D51" s="2139"/>
      <c r="E51" s="2140"/>
      <c r="F51" s="2141"/>
      <c r="G51" s="1411"/>
      <c r="H51" s="1411"/>
      <c r="I51" s="1552"/>
      <c r="J51" s="2140"/>
      <c r="K51" s="2140"/>
      <c r="L51" s="2141"/>
      <c r="M51" s="1411"/>
      <c r="N51" s="1411"/>
      <c r="O51" s="1552"/>
      <c r="P51" s="2140"/>
      <c r="Q51" s="2140"/>
      <c r="R51" s="2141"/>
      <c r="S51" s="1411"/>
      <c r="T51" s="1411"/>
      <c r="U51" s="1552"/>
    </row>
    <row r="52" spans="2:21" ht="18.75">
      <c r="B52" s="1662" t="s">
        <v>241</v>
      </c>
      <c r="C52" s="1662" t="s">
        <v>242</v>
      </c>
      <c r="D52" s="1394">
        <v>0</v>
      </c>
      <c r="E52" s="1395">
        <v>0</v>
      </c>
      <c r="F52" s="1536">
        <v>0</v>
      </c>
      <c r="G52" s="1396">
        <v>0</v>
      </c>
      <c r="H52" s="1395">
        <v>0</v>
      </c>
      <c r="I52" s="1536">
        <v>0</v>
      </c>
      <c r="J52" s="1396">
        <v>0</v>
      </c>
      <c r="K52" s="1395">
        <v>0</v>
      </c>
      <c r="L52" s="1536">
        <v>0</v>
      </c>
      <c r="M52" s="1396">
        <v>0</v>
      </c>
      <c r="N52" s="1395">
        <v>1</v>
      </c>
      <c r="O52" s="1536">
        <v>1</v>
      </c>
      <c r="P52" s="1396">
        <v>0</v>
      </c>
      <c r="Q52" s="1395">
        <v>0</v>
      </c>
      <c r="R52" s="1536">
        <v>0</v>
      </c>
      <c r="S52" s="1396">
        <v>0</v>
      </c>
      <c r="T52" s="1395">
        <v>1</v>
      </c>
      <c r="U52" s="1536">
        <v>1</v>
      </c>
    </row>
    <row r="53" spans="2:21" ht="18.75">
      <c r="B53" s="1662" t="s">
        <v>243</v>
      </c>
      <c r="C53" s="1662" t="s">
        <v>244</v>
      </c>
      <c r="D53" s="1394">
        <v>0</v>
      </c>
      <c r="E53" s="1395">
        <v>1</v>
      </c>
      <c r="F53" s="1536">
        <v>1</v>
      </c>
      <c r="G53" s="1396">
        <v>0</v>
      </c>
      <c r="H53" s="1395">
        <v>1</v>
      </c>
      <c r="I53" s="1536">
        <v>1</v>
      </c>
      <c r="J53" s="1396">
        <v>1</v>
      </c>
      <c r="K53" s="1395">
        <v>1</v>
      </c>
      <c r="L53" s="1536">
        <v>2</v>
      </c>
      <c r="M53" s="1396">
        <v>0</v>
      </c>
      <c r="N53" s="1395">
        <v>2</v>
      </c>
      <c r="O53" s="1536">
        <v>2</v>
      </c>
      <c r="P53" s="1396">
        <v>0</v>
      </c>
      <c r="Q53" s="1395">
        <v>0</v>
      </c>
      <c r="R53" s="1536">
        <v>0</v>
      </c>
      <c r="S53" s="1396">
        <v>1</v>
      </c>
      <c r="T53" s="1395">
        <v>5</v>
      </c>
      <c r="U53" s="1536">
        <v>6</v>
      </c>
    </row>
    <row r="54" spans="2:21" ht="18.75">
      <c r="B54" s="1662" t="s">
        <v>247</v>
      </c>
      <c r="C54" s="1662" t="s">
        <v>248</v>
      </c>
      <c r="D54" s="1394">
        <v>0</v>
      </c>
      <c r="E54" s="1395">
        <v>4</v>
      </c>
      <c r="F54" s="1536">
        <v>4</v>
      </c>
      <c r="G54" s="1396">
        <v>0</v>
      </c>
      <c r="H54" s="1395">
        <v>1</v>
      </c>
      <c r="I54" s="1536">
        <v>1</v>
      </c>
      <c r="J54" s="1396">
        <v>0</v>
      </c>
      <c r="K54" s="1395">
        <v>0</v>
      </c>
      <c r="L54" s="1536">
        <v>0</v>
      </c>
      <c r="M54" s="1396">
        <v>0</v>
      </c>
      <c r="N54" s="1395">
        <v>2</v>
      </c>
      <c r="O54" s="1536">
        <v>2</v>
      </c>
      <c r="P54" s="1396">
        <v>0</v>
      </c>
      <c r="Q54" s="1395">
        <v>0</v>
      </c>
      <c r="R54" s="1536">
        <v>0</v>
      </c>
      <c r="S54" s="1396">
        <v>0</v>
      </c>
      <c r="T54" s="1395">
        <v>7</v>
      </c>
      <c r="U54" s="1536">
        <v>7</v>
      </c>
    </row>
    <row r="55" spans="2:21" ht="18.75">
      <c r="B55" s="1662" t="s">
        <v>249</v>
      </c>
      <c r="C55" s="1662" t="s">
        <v>250</v>
      </c>
      <c r="D55" s="1394">
        <v>0</v>
      </c>
      <c r="E55" s="1395">
        <v>1</v>
      </c>
      <c r="F55" s="1536">
        <v>1</v>
      </c>
      <c r="G55" s="1396">
        <v>0</v>
      </c>
      <c r="H55" s="1395">
        <v>0</v>
      </c>
      <c r="I55" s="1536">
        <v>0</v>
      </c>
      <c r="J55" s="1396">
        <v>0</v>
      </c>
      <c r="K55" s="1395">
        <v>0</v>
      </c>
      <c r="L55" s="1536">
        <v>0</v>
      </c>
      <c r="M55" s="1396">
        <v>0</v>
      </c>
      <c r="N55" s="1395">
        <v>0</v>
      </c>
      <c r="O55" s="1536">
        <v>0</v>
      </c>
      <c r="P55" s="1396">
        <v>0</v>
      </c>
      <c r="Q55" s="1395">
        <v>0</v>
      </c>
      <c r="R55" s="1536">
        <v>0</v>
      </c>
      <c r="S55" s="1396">
        <v>0</v>
      </c>
      <c r="T55" s="1395">
        <v>1</v>
      </c>
      <c r="U55" s="1536">
        <v>1</v>
      </c>
    </row>
    <row r="56" spans="2:21" ht="18.75">
      <c r="B56" s="1662" t="s">
        <v>251</v>
      </c>
      <c r="C56" s="1662" t="s">
        <v>252</v>
      </c>
      <c r="D56" s="1394">
        <v>0</v>
      </c>
      <c r="E56" s="1395">
        <v>0</v>
      </c>
      <c r="F56" s="1536">
        <v>0</v>
      </c>
      <c r="G56" s="1396">
        <v>0</v>
      </c>
      <c r="H56" s="1395">
        <v>1</v>
      </c>
      <c r="I56" s="1536">
        <v>1</v>
      </c>
      <c r="J56" s="1396">
        <v>0</v>
      </c>
      <c r="K56" s="1395">
        <v>0</v>
      </c>
      <c r="L56" s="1536">
        <v>0</v>
      </c>
      <c r="M56" s="1396">
        <v>0</v>
      </c>
      <c r="N56" s="1395">
        <v>5</v>
      </c>
      <c r="O56" s="1536">
        <v>5</v>
      </c>
      <c r="P56" s="1396">
        <v>0</v>
      </c>
      <c r="Q56" s="1395">
        <v>1</v>
      </c>
      <c r="R56" s="1536">
        <v>1</v>
      </c>
      <c r="S56" s="1396">
        <v>0</v>
      </c>
      <c r="T56" s="1395">
        <v>7</v>
      </c>
      <c r="U56" s="1536">
        <v>7</v>
      </c>
    </row>
    <row r="57" spans="2:21" ht="18.75">
      <c r="B57" s="1662" t="s">
        <v>253</v>
      </c>
      <c r="C57" s="1662" t="s">
        <v>254</v>
      </c>
      <c r="D57" s="1394">
        <v>0</v>
      </c>
      <c r="E57" s="1395">
        <v>0</v>
      </c>
      <c r="F57" s="1536">
        <v>0</v>
      </c>
      <c r="G57" s="1396">
        <v>0</v>
      </c>
      <c r="H57" s="1395">
        <v>1</v>
      </c>
      <c r="I57" s="1536">
        <v>1</v>
      </c>
      <c r="J57" s="1396">
        <v>1</v>
      </c>
      <c r="K57" s="1395">
        <v>0</v>
      </c>
      <c r="L57" s="1536">
        <v>1</v>
      </c>
      <c r="M57" s="1396">
        <v>0</v>
      </c>
      <c r="N57" s="1395">
        <v>2</v>
      </c>
      <c r="O57" s="1536">
        <v>2</v>
      </c>
      <c r="P57" s="1396">
        <v>0</v>
      </c>
      <c r="Q57" s="1395">
        <v>0</v>
      </c>
      <c r="R57" s="1536">
        <v>0</v>
      </c>
      <c r="S57" s="1396">
        <v>1</v>
      </c>
      <c r="T57" s="1395">
        <v>3</v>
      </c>
      <c r="U57" s="1536">
        <v>4</v>
      </c>
    </row>
    <row r="58" spans="2:21" ht="18.75">
      <c r="B58" s="1662" t="s">
        <v>257</v>
      </c>
      <c r="C58" s="1662" t="s">
        <v>258</v>
      </c>
      <c r="D58" s="1394">
        <v>3</v>
      </c>
      <c r="E58" s="1395">
        <v>1</v>
      </c>
      <c r="F58" s="1536">
        <v>4</v>
      </c>
      <c r="G58" s="1396">
        <v>1</v>
      </c>
      <c r="H58" s="1395">
        <v>1</v>
      </c>
      <c r="I58" s="1536">
        <v>2</v>
      </c>
      <c r="J58" s="1396">
        <v>0</v>
      </c>
      <c r="K58" s="1395">
        <v>0</v>
      </c>
      <c r="L58" s="1536">
        <v>0</v>
      </c>
      <c r="M58" s="1396">
        <v>0</v>
      </c>
      <c r="N58" s="1395">
        <v>2</v>
      </c>
      <c r="O58" s="1536">
        <v>2</v>
      </c>
      <c r="P58" s="1396">
        <v>0</v>
      </c>
      <c r="Q58" s="1395">
        <v>0</v>
      </c>
      <c r="R58" s="1536">
        <v>0</v>
      </c>
      <c r="S58" s="1396">
        <v>4</v>
      </c>
      <c r="T58" s="1395">
        <v>4</v>
      </c>
      <c r="U58" s="1536">
        <v>8</v>
      </c>
    </row>
    <row r="59" spans="2:21" ht="18.75">
      <c r="B59" s="1662" t="s">
        <v>269</v>
      </c>
      <c r="C59" s="1662" t="s">
        <v>270</v>
      </c>
      <c r="D59" s="1394">
        <v>0</v>
      </c>
      <c r="E59" s="1395">
        <v>0</v>
      </c>
      <c r="F59" s="1536">
        <v>0</v>
      </c>
      <c r="G59" s="1396">
        <v>0</v>
      </c>
      <c r="H59" s="1395">
        <v>0</v>
      </c>
      <c r="I59" s="1536">
        <v>0</v>
      </c>
      <c r="J59" s="1396">
        <v>1</v>
      </c>
      <c r="K59" s="1395">
        <v>1</v>
      </c>
      <c r="L59" s="1536">
        <v>2</v>
      </c>
      <c r="M59" s="1396">
        <v>0</v>
      </c>
      <c r="N59" s="1395">
        <v>2</v>
      </c>
      <c r="O59" s="1536">
        <v>2</v>
      </c>
      <c r="P59" s="1396">
        <v>0</v>
      </c>
      <c r="Q59" s="1395">
        <v>0</v>
      </c>
      <c r="R59" s="1536">
        <v>0</v>
      </c>
      <c r="S59" s="1396">
        <v>1</v>
      </c>
      <c r="T59" s="1395">
        <v>3</v>
      </c>
      <c r="U59" s="1536">
        <v>4</v>
      </c>
    </row>
    <row r="60" spans="2:21" ht="18.75">
      <c r="B60" s="1662" t="s">
        <v>279</v>
      </c>
      <c r="C60" s="1662" t="s">
        <v>280</v>
      </c>
      <c r="D60" s="1394">
        <v>0</v>
      </c>
      <c r="E60" s="1395">
        <v>0</v>
      </c>
      <c r="F60" s="1536">
        <v>0</v>
      </c>
      <c r="G60" s="1396">
        <v>0</v>
      </c>
      <c r="H60" s="1395">
        <v>0</v>
      </c>
      <c r="I60" s="1536">
        <v>0</v>
      </c>
      <c r="J60" s="1396">
        <v>0</v>
      </c>
      <c r="K60" s="1395">
        <v>0</v>
      </c>
      <c r="L60" s="1536">
        <v>0</v>
      </c>
      <c r="M60" s="1396">
        <v>0</v>
      </c>
      <c r="N60" s="1395">
        <v>4</v>
      </c>
      <c r="O60" s="1536">
        <v>4</v>
      </c>
      <c r="P60" s="1396">
        <v>0</v>
      </c>
      <c r="Q60" s="1395">
        <v>0</v>
      </c>
      <c r="R60" s="1536">
        <v>0</v>
      </c>
      <c r="S60" s="1396">
        <v>0</v>
      </c>
      <c r="T60" s="1395">
        <v>4</v>
      </c>
      <c r="U60" s="1536">
        <v>4</v>
      </c>
    </row>
    <row r="61" spans="2:21" ht="19.5" thickBot="1">
      <c r="B61" s="1662" t="s">
        <v>281</v>
      </c>
      <c r="C61" s="1662" t="s">
        <v>368</v>
      </c>
      <c r="D61" s="1394">
        <v>0</v>
      </c>
      <c r="E61" s="1395">
        <v>0</v>
      </c>
      <c r="F61" s="1542">
        <v>0</v>
      </c>
      <c r="G61" s="1396">
        <v>0</v>
      </c>
      <c r="H61" s="1395">
        <v>0</v>
      </c>
      <c r="I61" s="1542">
        <v>0</v>
      </c>
      <c r="J61" s="1396">
        <v>0</v>
      </c>
      <c r="K61" s="1395">
        <v>0</v>
      </c>
      <c r="L61" s="1542">
        <v>0</v>
      </c>
      <c r="M61" s="1396">
        <v>1</v>
      </c>
      <c r="N61" s="1395">
        <v>0</v>
      </c>
      <c r="O61" s="1542">
        <v>1</v>
      </c>
      <c r="P61" s="1396">
        <v>0</v>
      </c>
      <c r="Q61" s="1395">
        <v>0</v>
      </c>
      <c r="R61" s="1542">
        <v>0</v>
      </c>
      <c r="S61" s="1396">
        <v>1</v>
      </c>
      <c r="T61" s="1395">
        <v>0</v>
      </c>
      <c r="U61" s="1542">
        <v>1</v>
      </c>
    </row>
    <row r="62" spans="2:21" ht="12.75" customHeight="1">
      <c r="B62" s="2545" t="s">
        <v>13</v>
      </c>
      <c r="C62" s="2545"/>
      <c r="D62" s="1553">
        <f aca="true" t="shared" si="3" ref="D62:U62">SUM(D52:D61)</f>
        <v>3</v>
      </c>
      <c r="E62" s="1554">
        <f t="shared" si="3"/>
        <v>7</v>
      </c>
      <c r="F62" s="1592">
        <f t="shared" si="3"/>
        <v>10</v>
      </c>
      <c r="G62" s="1556">
        <f t="shared" si="3"/>
        <v>1</v>
      </c>
      <c r="H62" s="1554">
        <f t="shared" si="3"/>
        <v>5</v>
      </c>
      <c r="I62" s="1592">
        <f t="shared" si="3"/>
        <v>6</v>
      </c>
      <c r="J62" s="1553">
        <f t="shared" si="3"/>
        <v>3</v>
      </c>
      <c r="K62" s="1554">
        <f t="shared" si="3"/>
        <v>2</v>
      </c>
      <c r="L62" s="1592">
        <f t="shared" si="3"/>
        <v>5</v>
      </c>
      <c r="M62" s="1556">
        <f t="shared" si="3"/>
        <v>1</v>
      </c>
      <c r="N62" s="1554">
        <f t="shared" si="3"/>
        <v>20</v>
      </c>
      <c r="O62" s="1592">
        <f t="shared" si="3"/>
        <v>21</v>
      </c>
      <c r="P62" s="1553">
        <f t="shared" si="3"/>
        <v>0</v>
      </c>
      <c r="Q62" s="1554">
        <f t="shared" si="3"/>
        <v>1</v>
      </c>
      <c r="R62" s="1592">
        <f t="shared" si="3"/>
        <v>1</v>
      </c>
      <c r="S62" s="1556">
        <f t="shared" si="3"/>
        <v>8</v>
      </c>
      <c r="T62" s="2142">
        <f t="shared" si="3"/>
        <v>35</v>
      </c>
      <c r="U62" s="1555">
        <f t="shared" si="3"/>
        <v>43</v>
      </c>
    </row>
    <row r="63" spans="2:21" ht="12.75" customHeight="1">
      <c r="B63" s="2560" t="s">
        <v>10</v>
      </c>
      <c r="C63" s="2560"/>
      <c r="D63" s="1557">
        <f aca="true" t="shared" si="4" ref="D63:U63">D50</f>
        <v>40</v>
      </c>
      <c r="E63" s="1558">
        <f t="shared" si="4"/>
        <v>116</v>
      </c>
      <c r="F63" s="1559">
        <f t="shared" si="4"/>
        <v>156</v>
      </c>
      <c r="G63" s="1560">
        <f t="shared" si="4"/>
        <v>31</v>
      </c>
      <c r="H63" s="1558">
        <f t="shared" si="4"/>
        <v>175</v>
      </c>
      <c r="I63" s="1559">
        <f t="shared" si="4"/>
        <v>206</v>
      </c>
      <c r="J63" s="1557">
        <f t="shared" si="4"/>
        <v>30</v>
      </c>
      <c r="K63" s="1558">
        <f t="shared" si="4"/>
        <v>73</v>
      </c>
      <c r="L63" s="1559">
        <f t="shared" si="4"/>
        <v>103</v>
      </c>
      <c r="M63" s="1560">
        <f t="shared" si="4"/>
        <v>27</v>
      </c>
      <c r="N63" s="1558">
        <f t="shared" si="4"/>
        <v>201</v>
      </c>
      <c r="O63" s="1559">
        <f t="shared" si="4"/>
        <v>228</v>
      </c>
      <c r="P63" s="1557">
        <f t="shared" si="4"/>
        <v>1</v>
      </c>
      <c r="Q63" s="1558">
        <f t="shared" si="4"/>
        <v>9</v>
      </c>
      <c r="R63" s="1559">
        <f t="shared" si="4"/>
        <v>10</v>
      </c>
      <c r="S63" s="1560">
        <f t="shared" si="4"/>
        <v>129</v>
      </c>
      <c r="T63" s="1558">
        <f t="shared" si="4"/>
        <v>574</v>
      </c>
      <c r="U63" s="1559">
        <f t="shared" si="4"/>
        <v>703</v>
      </c>
    </row>
    <row r="64" spans="2:21" ht="12.75" customHeight="1">
      <c r="B64" s="2560" t="s">
        <v>17</v>
      </c>
      <c r="C64" s="2560"/>
      <c r="D64" s="1557">
        <f>D62</f>
        <v>3</v>
      </c>
      <c r="E64" s="1558">
        <f aca="true" t="shared" si="5" ref="E64:U64">E62</f>
        <v>7</v>
      </c>
      <c r="F64" s="1559">
        <f t="shared" si="5"/>
        <v>10</v>
      </c>
      <c r="G64" s="1560">
        <f t="shared" si="5"/>
        <v>1</v>
      </c>
      <c r="H64" s="1558">
        <f t="shared" si="5"/>
        <v>5</v>
      </c>
      <c r="I64" s="1559">
        <f t="shared" si="5"/>
        <v>6</v>
      </c>
      <c r="J64" s="1557">
        <f t="shared" si="5"/>
        <v>3</v>
      </c>
      <c r="K64" s="1558">
        <f t="shared" si="5"/>
        <v>2</v>
      </c>
      <c r="L64" s="1559">
        <f t="shared" si="5"/>
        <v>5</v>
      </c>
      <c r="M64" s="1560">
        <f t="shared" si="5"/>
        <v>1</v>
      </c>
      <c r="N64" s="1558">
        <f t="shared" si="5"/>
        <v>20</v>
      </c>
      <c r="O64" s="1559">
        <f t="shared" si="5"/>
        <v>21</v>
      </c>
      <c r="P64" s="1557">
        <f t="shared" si="5"/>
        <v>0</v>
      </c>
      <c r="Q64" s="1558">
        <f t="shared" si="5"/>
        <v>1</v>
      </c>
      <c r="R64" s="1559">
        <f t="shared" si="5"/>
        <v>1</v>
      </c>
      <c r="S64" s="1560">
        <f t="shared" si="5"/>
        <v>8</v>
      </c>
      <c r="T64" s="1558">
        <f t="shared" si="5"/>
        <v>35</v>
      </c>
      <c r="U64" s="1559">
        <f t="shared" si="5"/>
        <v>43</v>
      </c>
    </row>
    <row r="65" spans="2:21" ht="22.5" customHeight="1" thickBot="1">
      <c r="B65" s="2557" t="s">
        <v>18</v>
      </c>
      <c r="C65" s="2557"/>
      <c r="D65" s="1561">
        <f>D63+D64</f>
        <v>43</v>
      </c>
      <c r="E65" s="1562">
        <f aca="true" t="shared" si="6" ref="E65:U65">E63+E64</f>
        <v>123</v>
      </c>
      <c r="F65" s="1563">
        <f t="shared" si="6"/>
        <v>166</v>
      </c>
      <c r="G65" s="1564">
        <f t="shared" si="6"/>
        <v>32</v>
      </c>
      <c r="H65" s="1562">
        <f t="shared" si="6"/>
        <v>180</v>
      </c>
      <c r="I65" s="1563">
        <f t="shared" si="6"/>
        <v>212</v>
      </c>
      <c r="J65" s="1561">
        <f t="shared" si="6"/>
        <v>33</v>
      </c>
      <c r="K65" s="1562">
        <f t="shared" si="6"/>
        <v>75</v>
      </c>
      <c r="L65" s="1563">
        <f t="shared" si="6"/>
        <v>108</v>
      </c>
      <c r="M65" s="1564">
        <f t="shared" si="6"/>
        <v>28</v>
      </c>
      <c r="N65" s="1562">
        <f t="shared" si="6"/>
        <v>221</v>
      </c>
      <c r="O65" s="1563">
        <f t="shared" si="6"/>
        <v>249</v>
      </c>
      <c r="P65" s="1561">
        <f t="shared" si="6"/>
        <v>1</v>
      </c>
      <c r="Q65" s="1562">
        <f t="shared" si="6"/>
        <v>10</v>
      </c>
      <c r="R65" s="1563">
        <f t="shared" si="6"/>
        <v>11</v>
      </c>
      <c r="S65" s="1564">
        <f t="shared" si="6"/>
        <v>137</v>
      </c>
      <c r="T65" s="1562">
        <f t="shared" si="6"/>
        <v>609</v>
      </c>
      <c r="U65" s="1563">
        <f t="shared" si="6"/>
        <v>746</v>
      </c>
    </row>
    <row r="67" spans="2:19" ht="12.75" customHeight="1">
      <c r="B67" s="2552" t="s">
        <v>283</v>
      </c>
      <c r="C67" s="2552"/>
      <c r="D67" s="2552"/>
      <c r="E67" s="2552"/>
      <c r="F67" s="2552"/>
      <c r="G67" s="2552"/>
      <c r="H67" s="2552"/>
      <c r="I67" s="2552"/>
      <c r="J67" s="2552"/>
      <c r="K67" s="2552"/>
      <c r="L67" s="2552"/>
      <c r="M67" s="2552"/>
      <c r="N67" s="2552"/>
      <c r="O67" s="2552"/>
      <c r="P67" s="2552"/>
      <c r="Q67" s="2552"/>
      <c r="R67" s="1402"/>
      <c r="S67" s="1403"/>
    </row>
  </sheetData>
  <sheetProtection/>
  <mergeCells count="35">
    <mergeCell ref="B62:C62"/>
    <mergeCell ref="B63:C63"/>
    <mergeCell ref="B64:C64"/>
    <mergeCell ref="B65:C65"/>
    <mergeCell ref="B67:Q67"/>
    <mergeCell ref="S29:U29"/>
    <mergeCell ref="S30:U30"/>
    <mergeCell ref="B50:C50"/>
    <mergeCell ref="B51:C51"/>
    <mergeCell ref="B30:C30"/>
    <mergeCell ref="B8:C8"/>
    <mergeCell ref="B28:C28"/>
    <mergeCell ref="B29:C29"/>
    <mergeCell ref="D29:F29"/>
    <mergeCell ref="G29:I29"/>
    <mergeCell ref="D30:F30"/>
    <mergeCell ref="G30:I30"/>
    <mergeCell ref="P5:R6"/>
    <mergeCell ref="J5:L6"/>
    <mergeCell ref="J30:L30"/>
    <mergeCell ref="M30:O30"/>
    <mergeCell ref="P30:R30"/>
    <mergeCell ref="J29:L29"/>
    <mergeCell ref="M29:O29"/>
    <mergeCell ref="P29:R29"/>
    <mergeCell ref="B3:H3"/>
    <mergeCell ref="I3:J3"/>
    <mergeCell ref="K3:U3"/>
    <mergeCell ref="B1:U1"/>
    <mergeCell ref="B2:U2"/>
    <mergeCell ref="B5:C7"/>
    <mergeCell ref="D5:F6"/>
    <mergeCell ref="G5:I6"/>
    <mergeCell ref="S5:U6"/>
    <mergeCell ref="M5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R26"/>
  <sheetViews>
    <sheetView zoomScale="75" zoomScaleNormal="75" zoomScalePageLayoutView="0" workbookViewId="0" topLeftCell="A1">
      <selection activeCell="T14" sqref="T14"/>
    </sheetView>
  </sheetViews>
  <sheetFormatPr defaultColWidth="9.00390625" defaultRowHeight="12.75"/>
  <cols>
    <col min="1" max="1" width="24.875" style="1413" customWidth="1"/>
    <col min="2" max="2" width="53.00390625" style="1413" customWidth="1"/>
    <col min="3" max="3" width="13.125" style="1413" customWidth="1"/>
    <col min="4" max="4" width="15.00390625" style="1413" customWidth="1"/>
    <col min="5" max="5" width="9.125" style="1415" customWidth="1"/>
    <col min="6" max="6" width="13.125" style="1413" customWidth="1"/>
    <col min="7" max="7" width="10.75390625" style="1413" customWidth="1"/>
    <col min="8" max="8" width="9.125" style="1415" customWidth="1"/>
    <col min="9" max="9" width="12.875" style="1413" customWidth="1"/>
    <col min="10" max="10" width="11.00390625" style="1413" customWidth="1"/>
    <col min="11" max="11" width="9.125" style="1415" customWidth="1"/>
    <col min="12" max="16384" width="9.125" style="1413" customWidth="1"/>
  </cols>
  <sheetData>
    <row r="1" spans="1:11" s="1403" customFormat="1" ht="18.75" customHeight="1">
      <c r="A1" s="2587" t="str">
        <f>'[1]СПО'!B1</f>
        <v>Гуманитарно-педагогическая академия (филиал) ФГАОУ ВО «КФУ им. В. И. Вернадского» в г. Ялте</v>
      </c>
      <c r="B1" s="2587"/>
      <c r="C1" s="2587"/>
      <c r="D1" s="2587"/>
      <c r="E1" s="2587"/>
      <c r="F1" s="2587"/>
      <c r="G1" s="2587"/>
      <c r="H1" s="2587"/>
      <c r="I1" s="2587"/>
      <c r="J1" s="2587"/>
      <c r="K1" s="2587"/>
    </row>
    <row r="2" spans="1:11" s="1403" customFormat="1" ht="18.75">
      <c r="A2" s="2588"/>
      <c r="B2" s="2588"/>
      <c r="C2" s="2588"/>
      <c r="D2" s="2588"/>
      <c r="E2" s="2588"/>
      <c r="F2" s="2588"/>
      <c r="G2" s="2588"/>
      <c r="H2" s="2588"/>
      <c r="I2" s="2588"/>
      <c r="J2" s="2588"/>
      <c r="K2" s="2588"/>
    </row>
    <row r="3" spans="1:17" s="1403" customFormat="1" ht="18.75" customHeight="1">
      <c r="A3" s="2589" t="s">
        <v>311</v>
      </c>
      <c r="B3" s="2589"/>
      <c r="C3" s="2590" t="s">
        <v>369</v>
      </c>
      <c r="D3" s="2590"/>
      <c r="E3" s="2591" t="s">
        <v>312</v>
      </c>
      <c r="F3" s="2591"/>
      <c r="G3" s="2591"/>
      <c r="H3" s="2591"/>
      <c r="I3" s="2591"/>
      <c r="J3" s="2591"/>
      <c r="K3" s="2591"/>
      <c r="L3" s="1594"/>
      <c r="M3" s="1594"/>
      <c r="N3" s="1594"/>
      <c r="O3" s="1594"/>
      <c r="P3" s="1594"/>
      <c r="Q3" s="1594"/>
    </row>
    <row r="4" spans="1:11" s="1403" customFormat="1" ht="19.5" thickBot="1">
      <c r="A4" s="1387"/>
      <c r="B4" s="1387"/>
      <c r="E4" s="1402"/>
      <c r="H4" s="1402"/>
      <c r="K4" s="1402"/>
    </row>
    <row r="5" spans="1:11" s="1403" customFormat="1" ht="18.75" customHeight="1">
      <c r="A5" s="2592" t="s">
        <v>9</v>
      </c>
      <c r="B5" s="2593"/>
      <c r="C5" s="2567" t="s">
        <v>0</v>
      </c>
      <c r="D5" s="2563"/>
      <c r="E5" s="2598"/>
      <c r="F5" s="2567" t="s">
        <v>1</v>
      </c>
      <c r="G5" s="2563"/>
      <c r="H5" s="2598"/>
      <c r="I5" s="2602" t="s">
        <v>25</v>
      </c>
      <c r="J5" s="2603"/>
      <c r="K5" s="2604"/>
    </row>
    <row r="6" spans="1:11" s="1403" customFormat="1" ht="18.75" customHeight="1" thickBot="1">
      <c r="A6" s="2594"/>
      <c r="B6" s="2595"/>
      <c r="C6" s="2599"/>
      <c r="D6" s="2600"/>
      <c r="E6" s="2601"/>
      <c r="F6" s="2599"/>
      <c r="G6" s="2600"/>
      <c r="H6" s="2601"/>
      <c r="I6" s="2605"/>
      <c r="J6" s="2606"/>
      <c r="K6" s="2607"/>
    </row>
    <row r="7" spans="1:11" s="1403" customFormat="1" ht="18.75" customHeight="1" thickBot="1">
      <c r="A7" s="2594"/>
      <c r="B7" s="2595"/>
      <c r="C7" s="1486"/>
      <c r="D7" s="1486"/>
      <c r="E7" s="1485"/>
      <c r="F7" s="1487"/>
      <c r="G7" s="1486"/>
      <c r="H7" s="1485"/>
      <c r="I7" s="1550"/>
      <c r="J7" s="1550"/>
      <c r="K7" s="1595"/>
    </row>
    <row r="8" spans="1:11" s="1403" customFormat="1" ht="207" customHeight="1" thickBot="1">
      <c r="A8" s="2596"/>
      <c r="B8" s="2597"/>
      <c r="C8" s="1566" t="s">
        <v>27</v>
      </c>
      <c r="D8" s="1566" t="s">
        <v>28</v>
      </c>
      <c r="E8" s="1567" t="s">
        <v>4</v>
      </c>
      <c r="F8" s="1565" t="s">
        <v>27</v>
      </c>
      <c r="G8" s="1566" t="s">
        <v>28</v>
      </c>
      <c r="H8" s="1567" t="s">
        <v>4</v>
      </c>
      <c r="I8" s="1566" t="s">
        <v>27</v>
      </c>
      <c r="J8" s="1566" t="s">
        <v>28</v>
      </c>
      <c r="K8" s="1567" t="s">
        <v>4</v>
      </c>
    </row>
    <row r="9" spans="1:11" s="1403" customFormat="1" ht="19.5" customHeight="1" thickBot="1">
      <c r="A9" s="2566" t="s">
        <v>22</v>
      </c>
      <c r="B9" s="2586"/>
      <c r="C9" s="1596">
        <f aca="true" t="shared" si="0" ref="C9:J9">SUM(C10:C11)</f>
        <v>22</v>
      </c>
      <c r="D9" s="1596">
        <f t="shared" si="0"/>
        <v>0</v>
      </c>
      <c r="E9" s="1597">
        <f t="shared" si="0"/>
        <v>22</v>
      </c>
      <c r="F9" s="1598">
        <f t="shared" si="0"/>
        <v>21</v>
      </c>
      <c r="G9" s="1596">
        <f t="shared" si="0"/>
        <v>1</v>
      </c>
      <c r="H9" s="1596">
        <f t="shared" si="0"/>
        <v>22</v>
      </c>
      <c r="I9" s="1599">
        <f t="shared" si="0"/>
        <v>43</v>
      </c>
      <c r="J9" s="1600">
        <f t="shared" si="0"/>
        <v>1</v>
      </c>
      <c r="K9" s="1601">
        <f>SUM(K10:K11)</f>
        <v>44</v>
      </c>
    </row>
    <row r="10" spans="1:11" ht="18.75">
      <c r="A10" s="1602" t="s">
        <v>313</v>
      </c>
      <c r="B10" s="1603" t="s">
        <v>314</v>
      </c>
      <c r="C10" s="1570">
        <v>14</v>
      </c>
      <c r="D10" s="1604">
        <v>0</v>
      </c>
      <c r="E10" s="1571">
        <v>14</v>
      </c>
      <c r="F10" s="1570">
        <v>12</v>
      </c>
      <c r="G10" s="1604">
        <v>0</v>
      </c>
      <c r="H10" s="1605">
        <v>12</v>
      </c>
      <c r="I10" s="1573">
        <v>26</v>
      </c>
      <c r="J10" s="1604">
        <v>0</v>
      </c>
      <c r="K10" s="1605">
        <v>26</v>
      </c>
    </row>
    <row r="11" spans="1:11" ht="19.5" thickBot="1">
      <c r="A11" s="1606" t="s">
        <v>315</v>
      </c>
      <c r="B11" s="1607" t="s">
        <v>316</v>
      </c>
      <c r="C11" s="1540">
        <v>8</v>
      </c>
      <c r="D11" s="1608">
        <v>0</v>
      </c>
      <c r="E11" s="1541">
        <v>8</v>
      </c>
      <c r="F11" s="1540">
        <v>9</v>
      </c>
      <c r="G11" s="1608">
        <v>1</v>
      </c>
      <c r="H11" s="1609">
        <v>10</v>
      </c>
      <c r="I11" s="1544">
        <v>17</v>
      </c>
      <c r="J11" s="1608">
        <v>1</v>
      </c>
      <c r="K11" s="1609">
        <v>18</v>
      </c>
    </row>
    <row r="12" spans="1:11" ht="20.25" thickBot="1">
      <c r="A12" s="2582" t="s">
        <v>16</v>
      </c>
      <c r="B12" s="2583"/>
      <c r="C12" s="1610">
        <f>SUM(C10:C11)</f>
        <v>22</v>
      </c>
      <c r="D12" s="1611">
        <f aca="true" t="shared" si="1" ref="D12:J12">SUM(D10:D11)</f>
        <v>0</v>
      </c>
      <c r="E12" s="1611">
        <f t="shared" si="1"/>
        <v>22</v>
      </c>
      <c r="F12" s="1610">
        <f t="shared" si="1"/>
        <v>21</v>
      </c>
      <c r="G12" s="1611">
        <f t="shared" si="1"/>
        <v>1</v>
      </c>
      <c r="H12" s="1612">
        <f t="shared" si="1"/>
        <v>22</v>
      </c>
      <c r="I12" s="1613">
        <f t="shared" si="1"/>
        <v>43</v>
      </c>
      <c r="J12" s="1614">
        <f t="shared" si="1"/>
        <v>1</v>
      </c>
      <c r="K12" s="1615">
        <f>SUM(K10:K11)</f>
        <v>44</v>
      </c>
    </row>
    <row r="13" spans="1:11" ht="19.5">
      <c r="A13" s="2578" t="s">
        <v>23</v>
      </c>
      <c r="B13" s="2579"/>
      <c r="C13" s="1616"/>
      <c r="D13" s="1617"/>
      <c r="E13" s="1618"/>
      <c r="F13" s="1616"/>
      <c r="G13" s="1617"/>
      <c r="H13" s="1619"/>
      <c r="I13" s="1581"/>
      <c r="J13" s="1581"/>
      <c r="K13" s="1583"/>
    </row>
    <row r="14" spans="1:11" ht="20.25" thickBot="1">
      <c r="A14" s="2582" t="s">
        <v>11</v>
      </c>
      <c r="B14" s="2583"/>
      <c r="C14" s="1616"/>
      <c r="D14" s="1617"/>
      <c r="E14" s="1618"/>
      <c r="F14" s="1616"/>
      <c r="G14" s="1617"/>
      <c r="H14" s="1619"/>
      <c r="I14" s="1617"/>
      <c r="J14" s="1617"/>
      <c r="K14" s="1619"/>
    </row>
    <row r="15" spans="1:11" ht="18.75">
      <c r="A15" s="1568" t="s">
        <v>313</v>
      </c>
      <c r="B15" s="1569" t="s">
        <v>314</v>
      </c>
      <c r="C15" s="1570">
        <v>14</v>
      </c>
      <c r="D15" s="1604">
        <v>0</v>
      </c>
      <c r="E15" s="1571">
        <v>14</v>
      </c>
      <c r="F15" s="1570">
        <v>10</v>
      </c>
      <c r="G15" s="1604">
        <v>0</v>
      </c>
      <c r="H15" s="1605">
        <v>10</v>
      </c>
      <c r="I15" s="1573">
        <v>24</v>
      </c>
      <c r="J15" s="1604">
        <v>0</v>
      </c>
      <c r="K15" s="1605">
        <v>24</v>
      </c>
    </row>
    <row r="16" spans="1:11" ht="19.5" thickBot="1">
      <c r="A16" s="1575" t="s">
        <v>315</v>
      </c>
      <c r="B16" s="1576" t="s">
        <v>316</v>
      </c>
      <c r="C16" s="1540">
        <v>8</v>
      </c>
      <c r="D16" s="1608">
        <v>0</v>
      </c>
      <c r="E16" s="1541">
        <v>8</v>
      </c>
      <c r="F16" s="1540">
        <v>9</v>
      </c>
      <c r="G16" s="1608">
        <v>0</v>
      </c>
      <c r="H16" s="1609">
        <v>9</v>
      </c>
      <c r="I16" s="1544">
        <v>17</v>
      </c>
      <c r="J16" s="1608">
        <v>0</v>
      </c>
      <c r="K16" s="1609">
        <v>17</v>
      </c>
    </row>
    <row r="17" spans="1:11" ht="20.25" thickBot="1">
      <c r="A17" s="2584" t="s">
        <v>8</v>
      </c>
      <c r="B17" s="2585"/>
      <c r="C17" s="1620">
        <f aca="true" t="shared" si="2" ref="C17:K17">SUM(C15:C16)</f>
        <v>22</v>
      </c>
      <c r="D17" s="1621">
        <f t="shared" si="2"/>
        <v>0</v>
      </c>
      <c r="E17" s="1621">
        <f t="shared" si="2"/>
        <v>22</v>
      </c>
      <c r="F17" s="1620">
        <f t="shared" si="2"/>
        <v>19</v>
      </c>
      <c r="G17" s="1621">
        <f t="shared" si="2"/>
        <v>0</v>
      </c>
      <c r="H17" s="1622">
        <f t="shared" si="2"/>
        <v>19</v>
      </c>
      <c r="I17" s="1621">
        <f t="shared" si="2"/>
        <v>41</v>
      </c>
      <c r="J17" s="1621">
        <f t="shared" si="2"/>
        <v>0</v>
      </c>
      <c r="K17" s="1622">
        <f t="shared" si="2"/>
        <v>41</v>
      </c>
    </row>
    <row r="18" spans="1:11" ht="12.75" customHeight="1" thickBot="1">
      <c r="A18" s="2566" t="s">
        <v>26</v>
      </c>
      <c r="B18" s="2586"/>
      <c r="C18" s="1577"/>
      <c r="D18" s="1578"/>
      <c r="E18" s="1578"/>
      <c r="F18" s="1577"/>
      <c r="G18" s="1578"/>
      <c r="H18" s="1623"/>
      <c r="I18" s="1578"/>
      <c r="J18" s="1578"/>
      <c r="K18" s="1623"/>
    </row>
    <row r="19" spans="1:11" ht="18.75">
      <c r="A19" s="1568" t="s">
        <v>313</v>
      </c>
      <c r="B19" s="1569" t="s">
        <v>314</v>
      </c>
      <c r="C19" s="1570">
        <v>0</v>
      </c>
      <c r="D19" s="1604">
        <v>0</v>
      </c>
      <c r="E19" s="1571">
        <v>0</v>
      </c>
      <c r="F19" s="1570">
        <v>2</v>
      </c>
      <c r="G19" s="1604">
        <v>0</v>
      </c>
      <c r="H19" s="1605">
        <v>2</v>
      </c>
      <c r="I19" s="1573">
        <v>2</v>
      </c>
      <c r="J19" s="1604">
        <v>0</v>
      </c>
      <c r="K19" s="1605">
        <v>2</v>
      </c>
    </row>
    <row r="20" spans="1:11" ht="19.5" thickBot="1">
      <c r="A20" s="1575" t="s">
        <v>315</v>
      </c>
      <c r="B20" s="1576" t="s">
        <v>316</v>
      </c>
      <c r="C20" s="1540">
        <v>0</v>
      </c>
      <c r="D20" s="1608">
        <v>0</v>
      </c>
      <c r="E20" s="1541">
        <v>0</v>
      </c>
      <c r="F20" s="1540">
        <v>0</v>
      </c>
      <c r="G20" s="1608">
        <v>1</v>
      </c>
      <c r="H20" s="1609">
        <v>1</v>
      </c>
      <c r="I20" s="1544">
        <v>0</v>
      </c>
      <c r="J20" s="1608">
        <v>1</v>
      </c>
      <c r="K20" s="1609">
        <v>1</v>
      </c>
    </row>
    <row r="21" spans="1:11" ht="19.5">
      <c r="A21" s="2578" t="s">
        <v>13</v>
      </c>
      <c r="B21" s="2579"/>
      <c r="C21" s="1624">
        <f aca="true" t="shared" si="3" ref="C21:K21">SUM(C19:C20)</f>
        <v>0</v>
      </c>
      <c r="D21" s="1625">
        <f t="shared" si="3"/>
        <v>0</v>
      </c>
      <c r="E21" s="1626">
        <f t="shared" si="3"/>
        <v>0</v>
      </c>
      <c r="F21" s="1627">
        <f t="shared" si="3"/>
        <v>2</v>
      </c>
      <c r="G21" s="1625">
        <f t="shared" si="3"/>
        <v>1</v>
      </c>
      <c r="H21" s="1628">
        <f t="shared" si="3"/>
        <v>3</v>
      </c>
      <c r="I21" s="1624">
        <f t="shared" si="3"/>
        <v>2</v>
      </c>
      <c r="J21" s="1625">
        <f t="shared" si="3"/>
        <v>1</v>
      </c>
      <c r="K21" s="1626">
        <f t="shared" si="3"/>
        <v>3</v>
      </c>
    </row>
    <row r="22" spans="1:11" ht="19.5">
      <c r="A22" s="2580" t="s">
        <v>10</v>
      </c>
      <c r="B22" s="2581"/>
      <c r="C22" s="1629">
        <f>C17</f>
        <v>22</v>
      </c>
      <c r="D22" s="1630">
        <f aca="true" t="shared" si="4" ref="D22:J22">D17</f>
        <v>0</v>
      </c>
      <c r="E22" s="1631">
        <f t="shared" si="4"/>
        <v>22</v>
      </c>
      <c r="F22" s="1632">
        <f t="shared" si="4"/>
        <v>19</v>
      </c>
      <c r="G22" s="1630">
        <f t="shared" si="4"/>
        <v>0</v>
      </c>
      <c r="H22" s="1418">
        <f t="shared" si="4"/>
        <v>19</v>
      </c>
      <c r="I22" s="1629">
        <f t="shared" si="4"/>
        <v>41</v>
      </c>
      <c r="J22" s="1630">
        <f t="shared" si="4"/>
        <v>0</v>
      </c>
      <c r="K22" s="1631">
        <f>K17</f>
        <v>41</v>
      </c>
    </row>
    <row r="23" spans="1:11" ht="20.25" thickBot="1">
      <c r="A23" s="2582" t="s">
        <v>17</v>
      </c>
      <c r="B23" s="2583"/>
      <c r="C23" s="1633">
        <f>C21</f>
        <v>0</v>
      </c>
      <c r="D23" s="1634">
        <f aca="true" t="shared" si="5" ref="D23:J23">D21</f>
        <v>0</v>
      </c>
      <c r="E23" s="1635">
        <f t="shared" si="5"/>
        <v>0</v>
      </c>
      <c r="F23" s="1636">
        <f t="shared" si="5"/>
        <v>2</v>
      </c>
      <c r="G23" s="1634">
        <f t="shared" si="5"/>
        <v>1</v>
      </c>
      <c r="H23" s="1637">
        <f t="shared" si="5"/>
        <v>3</v>
      </c>
      <c r="I23" s="1638">
        <f t="shared" si="5"/>
        <v>2</v>
      </c>
      <c r="J23" s="1639">
        <f t="shared" si="5"/>
        <v>1</v>
      </c>
      <c r="K23" s="1640">
        <f>K21</f>
        <v>3</v>
      </c>
    </row>
    <row r="24" spans="1:11" ht="20.25" thickBot="1">
      <c r="A24" s="2584" t="s">
        <v>18</v>
      </c>
      <c r="B24" s="2585"/>
      <c r="C24" s="1641">
        <f>C22+C23</f>
        <v>22</v>
      </c>
      <c r="D24" s="1642">
        <f aca="true" t="shared" si="6" ref="D24:J24">D22+D23</f>
        <v>0</v>
      </c>
      <c r="E24" s="1643">
        <f t="shared" si="6"/>
        <v>22</v>
      </c>
      <c r="F24" s="1644">
        <f t="shared" si="6"/>
        <v>21</v>
      </c>
      <c r="G24" s="1642">
        <f t="shared" si="6"/>
        <v>1</v>
      </c>
      <c r="H24" s="1645">
        <f t="shared" si="6"/>
        <v>22</v>
      </c>
      <c r="I24" s="1646">
        <f t="shared" si="6"/>
        <v>43</v>
      </c>
      <c r="J24" s="1614">
        <f t="shared" si="6"/>
        <v>1</v>
      </c>
      <c r="K24" s="1615">
        <f>K22+K23</f>
        <v>44</v>
      </c>
    </row>
    <row r="26" spans="1:18" ht="12.75" customHeight="1">
      <c r="A26" s="2552" t="s">
        <v>283</v>
      </c>
      <c r="B26" s="2552"/>
      <c r="C26" s="2552"/>
      <c r="D26" s="2552"/>
      <c r="E26" s="2552"/>
      <c r="F26" s="2552"/>
      <c r="G26" s="2552"/>
      <c r="H26" s="2552"/>
      <c r="I26" s="2552"/>
      <c r="J26" s="2552"/>
      <c r="K26" s="2552"/>
      <c r="L26" s="2552"/>
      <c r="M26" s="2552"/>
      <c r="N26" s="2552"/>
      <c r="O26" s="2552"/>
      <c r="P26" s="2552"/>
      <c r="Q26" s="1403"/>
      <c r="R26" s="1403"/>
    </row>
  </sheetData>
  <sheetProtection/>
  <mergeCells count="20">
    <mergeCell ref="A18:B18"/>
    <mergeCell ref="A1:K1"/>
    <mergeCell ref="A2:K2"/>
    <mergeCell ref="A3:B3"/>
    <mergeCell ref="C3:D3"/>
    <mergeCell ref="E3:K3"/>
    <mergeCell ref="A5:B8"/>
    <mergeCell ref="C5:E6"/>
    <mergeCell ref="F5:H6"/>
    <mergeCell ref="I5:K6"/>
    <mergeCell ref="A21:B21"/>
    <mergeCell ref="A22:B22"/>
    <mergeCell ref="A23:B23"/>
    <mergeCell ref="A24:B24"/>
    <mergeCell ref="A26:P26"/>
    <mergeCell ref="A9:B9"/>
    <mergeCell ref="A12:B12"/>
    <mergeCell ref="A13:B13"/>
    <mergeCell ref="A14:B14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X27"/>
  <sheetViews>
    <sheetView zoomScale="50" zoomScaleNormal="50" zoomScalePageLayoutView="0" workbookViewId="0" topLeftCell="A1">
      <selection activeCell="AB23" sqref="AB23"/>
    </sheetView>
  </sheetViews>
  <sheetFormatPr defaultColWidth="9.00390625" defaultRowHeight="12.75"/>
  <cols>
    <col min="1" max="1" width="3.00390625" style="423" customWidth="1"/>
    <col min="2" max="2" width="89.625" style="423" customWidth="1"/>
    <col min="3" max="3" width="11.875" style="423" customWidth="1"/>
    <col min="4" max="4" width="12.875" style="423" customWidth="1"/>
    <col min="5" max="6" width="12.25390625" style="423" customWidth="1"/>
    <col min="7" max="7" width="11.25390625" style="423" customWidth="1"/>
    <col min="8" max="8" width="11.00390625" style="423" customWidth="1"/>
    <col min="9" max="9" width="10.625" style="423" customWidth="1"/>
    <col min="10" max="10" width="11.25390625" style="423" customWidth="1"/>
    <col min="11" max="11" width="14.25390625" style="423" customWidth="1"/>
    <col min="12" max="12" width="9.625" style="423" customWidth="1"/>
    <col min="13" max="13" width="11.875" style="423" customWidth="1"/>
    <col min="14" max="14" width="12.00390625" style="423" customWidth="1"/>
    <col min="15" max="15" width="11.125" style="423" customWidth="1"/>
    <col min="16" max="17" width="12.00390625" style="423" customWidth="1"/>
    <col min="18" max="18" width="11.375" style="423" customWidth="1"/>
    <col min="19" max="20" width="12.00390625" style="423" customWidth="1"/>
    <col min="21" max="21" width="11.375" style="423" customWidth="1"/>
    <col min="22" max="22" width="11.00390625" style="423" customWidth="1"/>
    <col min="23" max="23" width="10.875" style="423" customWidth="1"/>
    <col min="24" max="24" width="14.25390625" style="423" customWidth="1"/>
    <col min="25" max="25" width="10.625" style="423" customWidth="1"/>
    <col min="26" max="26" width="9.25390625" style="423" customWidth="1"/>
    <col min="27" max="16384" width="9.125" style="423" customWidth="1"/>
  </cols>
  <sheetData>
    <row r="1" spans="1:23" ht="25.5" customHeight="1">
      <c r="A1" s="2613" t="s">
        <v>106</v>
      </c>
      <c r="B1" s="2613"/>
      <c r="C1" s="2613"/>
      <c r="D1" s="2613"/>
      <c r="E1" s="2613"/>
      <c r="F1" s="2613"/>
      <c r="G1" s="2613"/>
      <c r="H1" s="2613"/>
      <c r="I1" s="2613"/>
      <c r="J1" s="2613"/>
      <c r="K1" s="2613"/>
      <c r="L1" s="2613"/>
      <c r="M1" s="2613"/>
      <c r="N1" s="2613"/>
      <c r="O1" s="2613"/>
      <c r="P1" s="2613"/>
      <c r="Q1" s="2613"/>
      <c r="R1" s="2613"/>
      <c r="S1" s="2613"/>
      <c r="T1" s="2613"/>
      <c r="U1" s="2613"/>
      <c r="V1" s="2613"/>
      <c r="W1" s="2613"/>
    </row>
    <row r="2" spans="1:23" ht="26.25" customHeight="1">
      <c r="A2" s="2614"/>
      <c r="B2" s="2614"/>
      <c r="C2" s="2614"/>
      <c r="D2" s="2614"/>
      <c r="E2" s="2614"/>
      <c r="F2" s="2614"/>
      <c r="G2" s="2614"/>
      <c r="H2" s="2614"/>
      <c r="I2" s="2614"/>
      <c r="J2" s="2614"/>
      <c r="K2" s="2614"/>
      <c r="L2" s="2614"/>
      <c r="M2" s="2614"/>
      <c r="N2" s="2614"/>
      <c r="O2" s="2614"/>
      <c r="P2" s="2614"/>
      <c r="Q2" s="2614"/>
      <c r="R2" s="2614"/>
      <c r="S2" s="2614"/>
      <c r="T2" s="2614"/>
      <c r="U2" s="2614"/>
      <c r="V2" s="2614"/>
      <c r="W2" s="2614"/>
    </row>
    <row r="3" spans="1:23" ht="37.5" customHeight="1">
      <c r="A3" s="2613" t="s">
        <v>370</v>
      </c>
      <c r="B3" s="2613"/>
      <c r="C3" s="2613"/>
      <c r="D3" s="2613"/>
      <c r="E3" s="2613"/>
      <c r="F3" s="2613"/>
      <c r="G3" s="2613"/>
      <c r="H3" s="2613"/>
      <c r="I3" s="2613"/>
      <c r="J3" s="2613"/>
      <c r="K3" s="2613"/>
      <c r="L3" s="2613"/>
      <c r="M3" s="2613"/>
      <c r="N3" s="2613"/>
      <c r="O3" s="2613"/>
      <c r="P3" s="2613"/>
      <c r="Q3" s="2613"/>
      <c r="R3" s="2613"/>
      <c r="S3" s="2613"/>
      <c r="T3" s="2613"/>
      <c r="U3" s="2613"/>
      <c r="V3" s="2613"/>
      <c r="W3" s="2613"/>
    </row>
    <row r="4" ht="33" customHeight="1" thickBot="1">
      <c r="B4" s="424"/>
    </row>
    <row r="5" spans="2:23" ht="33" customHeight="1" thickBot="1">
      <c r="B5" s="2615" t="s">
        <v>9</v>
      </c>
      <c r="C5" s="2610" t="s">
        <v>0</v>
      </c>
      <c r="D5" s="2610"/>
      <c r="E5" s="2610"/>
      <c r="F5" s="2616" t="s">
        <v>1</v>
      </c>
      <c r="G5" s="2616"/>
      <c r="H5" s="2616"/>
      <c r="I5" s="2608" t="s">
        <v>2</v>
      </c>
      <c r="J5" s="2608"/>
      <c r="K5" s="2608"/>
      <c r="L5" s="2609" t="s">
        <v>3</v>
      </c>
      <c r="M5" s="2609"/>
      <c r="N5" s="2609"/>
      <c r="O5" s="2610">
        <v>5</v>
      </c>
      <c r="P5" s="2610"/>
      <c r="Q5" s="2610"/>
      <c r="R5" s="2610">
        <v>6</v>
      </c>
      <c r="S5" s="2610"/>
      <c r="T5" s="2610"/>
      <c r="U5" s="2611" t="s">
        <v>25</v>
      </c>
      <c r="V5" s="2611"/>
      <c r="W5" s="2611"/>
    </row>
    <row r="6" spans="2:23" ht="33" customHeight="1" thickBot="1">
      <c r="B6" s="2615"/>
      <c r="C6" s="2610"/>
      <c r="D6" s="2610"/>
      <c r="E6" s="2610"/>
      <c r="F6" s="2616"/>
      <c r="G6" s="2616"/>
      <c r="H6" s="2616"/>
      <c r="I6" s="2608"/>
      <c r="J6" s="2608"/>
      <c r="K6" s="2608"/>
      <c r="L6" s="2609"/>
      <c r="M6" s="2609"/>
      <c r="N6" s="2609"/>
      <c r="O6" s="2610"/>
      <c r="P6" s="2610"/>
      <c r="Q6" s="2610"/>
      <c r="R6" s="2610"/>
      <c r="S6" s="2610"/>
      <c r="T6" s="2610"/>
      <c r="U6" s="2611"/>
      <c r="V6" s="2611"/>
      <c r="W6" s="2611"/>
    </row>
    <row r="7" spans="2:23" ht="99.75" customHeight="1" thickBot="1">
      <c r="B7" s="2615"/>
      <c r="C7" s="587" t="s">
        <v>27</v>
      </c>
      <c r="D7" s="588" t="s">
        <v>28</v>
      </c>
      <c r="E7" s="589" t="s">
        <v>4</v>
      </c>
      <c r="F7" s="587" t="s">
        <v>27</v>
      </c>
      <c r="G7" s="588" t="s">
        <v>28</v>
      </c>
      <c r="H7" s="589" t="s">
        <v>4</v>
      </c>
      <c r="I7" s="587" t="s">
        <v>27</v>
      </c>
      <c r="J7" s="588" t="s">
        <v>28</v>
      </c>
      <c r="K7" s="589" t="s">
        <v>4</v>
      </c>
      <c r="L7" s="587" t="s">
        <v>27</v>
      </c>
      <c r="M7" s="588" t="s">
        <v>28</v>
      </c>
      <c r="N7" s="589" t="s">
        <v>4</v>
      </c>
      <c r="O7" s="587" t="s">
        <v>27</v>
      </c>
      <c r="P7" s="588" t="s">
        <v>28</v>
      </c>
      <c r="Q7" s="589" t="s">
        <v>4</v>
      </c>
      <c r="R7" s="587" t="s">
        <v>27</v>
      </c>
      <c r="S7" s="588" t="s">
        <v>28</v>
      </c>
      <c r="T7" s="589" t="s">
        <v>4</v>
      </c>
      <c r="U7" s="587" t="s">
        <v>27</v>
      </c>
      <c r="V7" s="588" t="s">
        <v>28</v>
      </c>
      <c r="W7" s="589" t="s">
        <v>4</v>
      </c>
    </row>
    <row r="8" spans="2:23" ht="34.5" customHeight="1" thickBot="1">
      <c r="B8" s="425" t="s">
        <v>22</v>
      </c>
      <c r="C8" s="444">
        <f aca="true" t="shared" si="0" ref="C8:W8">SUM(C9)</f>
        <v>2</v>
      </c>
      <c r="D8" s="444">
        <f t="shared" si="0"/>
        <v>4</v>
      </c>
      <c r="E8" s="444">
        <f t="shared" si="0"/>
        <v>6</v>
      </c>
      <c r="F8" s="444">
        <f t="shared" si="0"/>
        <v>4</v>
      </c>
      <c r="G8" s="444">
        <f t="shared" si="0"/>
        <v>3</v>
      </c>
      <c r="H8" s="444">
        <f t="shared" si="0"/>
        <v>7</v>
      </c>
      <c r="I8" s="444">
        <f t="shared" si="0"/>
        <v>0</v>
      </c>
      <c r="J8" s="444">
        <f t="shared" si="0"/>
        <v>0</v>
      </c>
      <c r="K8" s="444">
        <f t="shared" si="0"/>
        <v>0</v>
      </c>
      <c r="L8" s="444">
        <f t="shared" si="0"/>
        <v>0</v>
      </c>
      <c r="M8" s="444">
        <f t="shared" si="0"/>
        <v>0</v>
      </c>
      <c r="N8" s="444">
        <f t="shared" si="0"/>
        <v>0</v>
      </c>
      <c r="O8" s="444">
        <f t="shared" si="0"/>
        <v>0</v>
      </c>
      <c r="P8" s="444">
        <f t="shared" si="0"/>
        <v>0</v>
      </c>
      <c r="Q8" s="444">
        <f t="shared" si="0"/>
        <v>0</v>
      </c>
      <c r="R8" s="444">
        <f t="shared" si="0"/>
        <v>0</v>
      </c>
      <c r="S8" s="444">
        <f t="shared" si="0"/>
        <v>0</v>
      </c>
      <c r="T8" s="444">
        <f t="shared" si="0"/>
        <v>0</v>
      </c>
      <c r="U8" s="444">
        <f t="shared" si="0"/>
        <v>6</v>
      </c>
      <c r="V8" s="444">
        <f t="shared" si="0"/>
        <v>7</v>
      </c>
      <c r="W8" s="583">
        <f t="shared" si="0"/>
        <v>13</v>
      </c>
    </row>
    <row r="9" spans="2:23" ht="57" customHeight="1" thickBot="1">
      <c r="B9" s="435" t="s">
        <v>110</v>
      </c>
      <c r="C9" s="615">
        <v>2</v>
      </c>
      <c r="D9" s="605">
        <v>4</v>
      </c>
      <c r="E9" s="606">
        <f>SUM(C9:D9)</f>
        <v>6</v>
      </c>
      <c r="F9" s="615">
        <v>4</v>
      </c>
      <c r="G9" s="605">
        <v>3</v>
      </c>
      <c r="H9" s="606">
        <f>SUM(F9:G9)</f>
        <v>7</v>
      </c>
      <c r="I9" s="615">
        <f aca="true" t="shared" si="1" ref="I9:T9">I16+I13</f>
        <v>0</v>
      </c>
      <c r="J9" s="605">
        <f t="shared" si="1"/>
        <v>0</v>
      </c>
      <c r="K9" s="606">
        <f t="shared" si="1"/>
        <v>0</v>
      </c>
      <c r="L9" s="615">
        <f t="shared" si="1"/>
        <v>0</v>
      </c>
      <c r="M9" s="605">
        <f t="shared" si="1"/>
        <v>0</v>
      </c>
      <c r="N9" s="606">
        <f t="shared" si="1"/>
        <v>0</v>
      </c>
      <c r="O9" s="615">
        <f t="shared" si="1"/>
        <v>0</v>
      </c>
      <c r="P9" s="605">
        <f t="shared" si="1"/>
        <v>0</v>
      </c>
      <c r="Q9" s="616">
        <f t="shared" si="1"/>
        <v>0</v>
      </c>
      <c r="R9" s="615">
        <f t="shared" si="1"/>
        <v>0</v>
      </c>
      <c r="S9" s="605">
        <f t="shared" si="1"/>
        <v>0</v>
      </c>
      <c r="T9" s="616">
        <f t="shared" si="1"/>
        <v>0</v>
      </c>
      <c r="U9" s="617">
        <f>C9+F9+I9+L9+O9+R9</f>
        <v>6</v>
      </c>
      <c r="V9" s="617">
        <f>D9+G9+J9+M9+P9+S9</f>
        <v>7</v>
      </c>
      <c r="W9" s="618">
        <f>E9+H9+K9+N9+Q9+T9</f>
        <v>13</v>
      </c>
    </row>
    <row r="10" spans="2:23" ht="34.5" customHeight="1" thickBot="1">
      <c r="B10" s="425" t="s">
        <v>16</v>
      </c>
      <c r="C10" s="610">
        <f aca="true" t="shared" si="2" ref="C10:W10">SUM(C9:C9)</f>
        <v>2</v>
      </c>
      <c r="D10" s="611">
        <f t="shared" si="2"/>
        <v>4</v>
      </c>
      <c r="E10" s="612">
        <f t="shared" si="2"/>
        <v>6</v>
      </c>
      <c r="F10" s="613">
        <f t="shared" si="2"/>
        <v>4</v>
      </c>
      <c r="G10" s="611">
        <f t="shared" si="2"/>
        <v>3</v>
      </c>
      <c r="H10" s="614">
        <f t="shared" si="2"/>
        <v>7</v>
      </c>
      <c r="I10" s="610">
        <f t="shared" si="2"/>
        <v>0</v>
      </c>
      <c r="J10" s="611">
        <f t="shared" si="2"/>
        <v>0</v>
      </c>
      <c r="K10" s="612">
        <f t="shared" si="2"/>
        <v>0</v>
      </c>
      <c r="L10" s="613">
        <f t="shared" si="2"/>
        <v>0</v>
      </c>
      <c r="M10" s="611">
        <f t="shared" si="2"/>
        <v>0</v>
      </c>
      <c r="N10" s="614">
        <f t="shared" si="2"/>
        <v>0</v>
      </c>
      <c r="O10" s="610">
        <f t="shared" si="2"/>
        <v>0</v>
      </c>
      <c r="P10" s="611">
        <f t="shared" si="2"/>
        <v>0</v>
      </c>
      <c r="Q10" s="612">
        <f t="shared" si="2"/>
        <v>0</v>
      </c>
      <c r="R10" s="610">
        <f t="shared" si="2"/>
        <v>0</v>
      </c>
      <c r="S10" s="611">
        <f t="shared" si="2"/>
        <v>0</v>
      </c>
      <c r="T10" s="612">
        <f t="shared" si="2"/>
        <v>0</v>
      </c>
      <c r="U10" s="596">
        <f t="shared" si="2"/>
        <v>6</v>
      </c>
      <c r="V10" s="595">
        <f t="shared" si="2"/>
        <v>7</v>
      </c>
      <c r="W10" s="592">
        <f t="shared" si="2"/>
        <v>13</v>
      </c>
    </row>
    <row r="11" spans="2:23" ht="30.75" customHeight="1" thickBot="1">
      <c r="B11" s="436" t="s">
        <v>23</v>
      </c>
      <c r="C11" s="597"/>
      <c r="D11" s="598"/>
      <c r="E11" s="599"/>
      <c r="F11" s="600"/>
      <c r="G11" s="598"/>
      <c r="H11" s="599"/>
      <c r="I11" s="600"/>
      <c r="J11" s="598"/>
      <c r="K11" s="599"/>
      <c r="L11" s="600"/>
      <c r="M11" s="598"/>
      <c r="N11" s="599"/>
      <c r="O11" s="597"/>
      <c r="P11" s="598"/>
      <c r="Q11" s="599"/>
      <c r="R11" s="597"/>
      <c r="S11" s="598"/>
      <c r="T11" s="599"/>
      <c r="U11" s="600"/>
      <c r="V11" s="600"/>
      <c r="W11" s="601"/>
    </row>
    <row r="12" spans="2:23" ht="30.75" customHeight="1" thickBot="1">
      <c r="B12" s="437" t="s">
        <v>11</v>
      </c>
      <c r="C12" s="602"/>
      <c r="D12" s="603"/>
      <c r="E12" s="591"/>
      <c r="F12" s="602"/>
      <c r="G12" s="603"/>
      <c r="H12" s="592"/>
      <c r="I12" s="604"/>
      <c r="J12" s="603" t="s">
        <v>7</v>
      </c>
      <c r="K12" s="591"/>
      <c r="L12" s="602"/>
      <c r="M12" s="603"/>
      <c r="N12" s="591"/>
      <c r="O12" s="471"/>
      <c r="P12" s="595"/>
      <c r="Q12" s="591"/>
      <c r="R12" s="471"/>
      <c r="S12" s="595"/>
      <c r="T12" s="591"/>
      <c r="U12" s="471"/>
      <c r="V12" s="595"/>
      <c r="W12" s="592"/>
    </row>
    <row r="13" spans="2:23" ht="55.5" customHeight="1" thickBot="1">
      <c r="B13" s="435" t="s">
        <v>110</v>
      </c>
      <c r="C13" s="456">
        <v>2</v>
      </c>
      <c r="D13" s="457">
        <v>4</v>
      </c>
      <c r="E13" s="453">
        <f>SUBTOTAL(9,C13:D13)</f>
        <v>6</v>
      </c>
      <c r="F13" s="615">
        <v>4</v>
      </c>
      <c r="G13" s="605">
        <v>3</v>
      </c>
      <c r="H13" s="453">
        <f>SUBTOTAL(9,F13:G13)</f>
        <v>7</v>
      </c>
      <c r="I13" s="454">
        <f aca="true" t="shared" si="3" ref="I13:T13">I21+I16</f>
        <v>0</v>
      </c>
      <c r="J13" s="452">
        <f t="shared" si="3"/>
        <v>0</v>
      </c>
      <c r="K13" s="453">
        <f t="shared" si="3"/>
        <v>0</v>
      </c>
      <c r="L13" s="454">
        <f t="shared" si="3"/>
        <v>0</v>
      </c>
      <c r="M13" s="452">
        <f t="shared" si="3"/>
        <v>0</v>
      </c>
      <c r="N13" s="453">
        <f t="shared" si="3"/>
        <v>0</v>
      </c>
      <c r="O13" s="454">
        <f t="shared" si="3"/>
        <v>0</v>
      </c>
      <c r="P13" s="452">
        <f t="shared" si="3"/>
        <v>0</v>
      </c>
      <c r="Q13" s="453">
        <f t="shared" si="3"/>
        <v>0</v>
      </c>
      <c r="R13" s="454">
        <f t="shared" si="3"/>
        <v>0</v>
      </c>
      <c r="S13" s="452">
        <f t="shared" si="3"/>
        <v>0</v>
      </c>
      <c r="T13" s="458">
        <f t="shared" si="3"/>
        <v>0</v>
      </c>
      <c r="U13" s="597">
        <f>C13+F13+I13+L13+O13+R13</f>
        <v>6</v>
      </c>
      <c r="V13" s="594">
        <f>D13+G13+J13+M13+P13+S13</f>
        <v>7</v>
      </c>
      <c r="W13" s="619">
        <f>E13+H13+K13+N13+Q13+T13</f>
        <v>13</v>
      </c>
    </row>
    <row r="14" spans="2:23" ht="33.75" customHeight="1" thickBot="1">
      <c r="B14" s="455" t="s">
        <v>8</v>
      </c>
      <c r="C14" s="597">
        <f aca="true" t="shared" si="4" ref="C14:W14">SUM(C13:C13)</f>
        <v>2</v>
      </c>
      <c r="D14" s="597">
        <f t="shared" si="4"/>
        <v>4</v>
      </c>
      <c r="E14" s="597">
        <f t="shared" si="4"/>
        <v>6</v>
      </c>
      <c r="F14" s="597">
        <f t="shared" si="4"/>
        <v>4</v>
      </c>
      <c r="G14" s="597">
        <f t="shared" si="4"/>
        <v>3</v>
      </c>
      <c r="H14" s="597">
        <f t="shared" si="4"/>
        <v>7</v>
      </c>
      <c r="I14" s="597">
        <f t="shared" si="4"/>
        <v>0</v>
      </c>
      <c r="J14" s="597">
        <f t="shared" si="4"/>
        <v>0</v>
      </c>
      <c r="K14" s="597">
        <f t="shared" si="4"/>
        <v>0</v>
      </c>
      <c r="L14" s="597">
        <f t="shared" si="4"/>
        <v>0</v>
      </c>
      <c r="M14" s="597">
        <f t="shared" si="4"/>
        <v>0</v>
      </c>
      <c r="N14" s="597">
        <f t="shared" si="4"/>
        <v>0</v>
      </c>
      <c r="O14" s="597">
        <f t="shared" si="4"/>
        <v>0</v>
      </c>
      <c r="P14" s="597">
        <f t="shared" si="4"/>
        <v>0</v>
      </c>
      <c r="Q14" s="597">
        <f t="shared" si="4"/>
        <v>0</v>
      </c>
      <c r="R14" s="597">
        <f t="shared" si="4"/>
        <v>0</v>
      </c>
      <c r="S14" s="597">
        <f t="shared" si="4"/>
        <v>0</v>
      </c>
      <c r="T14" s="609">
        <f t="shared" si="4"/>
        <v>0</v>
      </c>
      <c r="U14" s="471">
        <f t="shared" si="4"/>
        <v>6</v>
      </c>
      <c r="V14" s="595">
        <f t="shared" si="4"/>
        <v>7</v>
      </c>
      <c r="W14" s="592">
        <f t="shared" si="4"/>
        <v>13</v>
      </c>
    </row>
    <row r="15" spans="2:23" ht="48.75" customHeight="1" thickBot="1">
      <c r="B15" s="427" t="s">
        <v>26</v>
      </c>
      <c r="C15" s="602"/>
      <c r="D15" s="604"/>
      <c r="E15" s="607"/>
      <c r="F15" s="602"/>
      <c r="G15" s="604"/>
      <c r="H15" s="608"/>
      <c r="I15" s="604"/>
      <c r="J15" s="604"/>
      <c r="K15" s="607"/>
      <c r="L15" s="602"/>
      <c r="M15" s="604"/>
      <c r="N15" s="608"/>
      <c r="O15" s="604"/>
      <c r="P15" s="604"/>
      <c r="Q15" s="607"/>
      <c r="R15" s="602"/>
      <c r="S15" s="604"/>
      <c r="T15" s="607"/>
      <c r="U15" s="602"/>
      <c r="V15" s="604"/>
      <c r="W15" s="608"/>
    </row>
    <row r="16" spans="2:23" ht="71.25" customHeight="1" thickBot="1">
      <c r="B16" s="459" t="s">
        <v>110</v>
      </c>
      <c r="C16" s="446">
        <v>0</v>
      </c>
      <c r="D16" s="447"/>
      <c r="E16" s="449">
        <f>SUM(C16:D16)</f>
        <v>0</v>
      </c>
      <c r="F16" s="446">
        <v>0</v>
      </c>
      <c r="G16" s="447">
        <v>0</v>
      </c>
      <c r="H16" s="460">
        <f>SUM(F16:G16)</f>
        <v>0</v>
      </c>
      <c r="I16" s="448">
        <v>0</v>
      </c>
      <c r="J16" s="447">
        <v>0</v>
      </c>
      <c r="K16" s="449">
        <f>SUM(I16:J16)</f>
        <v>0</v>
      </c>
      <c r="L16" s="446">
        <v>0</v>
      </c>
      <c r="M16" s="447">
        <v>0</v>
      </c>
      <c r="N16" s="445">
        <f>SUM(L16:M16)</f>
        <v>0</v>
      </c>
      <c r="O16" s="450">
        <v>0</v>
      </c>
      <c r="P16" s="451">
        <v>0</v>
      </c>
      <c r="Q16" s="449">
        <f>SUM(O16:P16)</f>
        <v>0</v>
      </c>
      <c r="R16" s="461">
        <v>0</v>
      </c>
      <c r="S16" s="451">
        <v>0</v>
      </c>
      <c r="T16" s="449">
        <f>SUM(R16:S16)</f>
        <v>0</v>
      </c>
      <c r="U16" s="590">
        <f>C16+F16+I16+L16+O16+R16</f>
        <v>0</v>
      </c>
      <c r="V16" s="593">
        <f>D16+G16+J16+M16+P16+S16</f>
        <v>0</v>
      </c>
      <c r="W16" s="620">
        <f>E16+H16+K16+N16+Q16+T16</f>
        <v>0</v>
      </c>
    </row>
    <row r="17" spans="2:23" ht="36" customHeight="1" thickBot="1">
      <c r="B17" s="428" t="s">
        <v>13</v>
      </c>
      <c r="C17" s="470">
        <f aca="true" t="shared" si="5" ref="C17:W17">SUM(C16:C16)</f>
        <v>0</v>
      </c>
      <c r="D17" s="471">
        <f t="shared" si="5"/>
        <v>0</v>
      </c>
      <c r="E17" s="472">
        <f t="shared" si="5"/>
        <v>0</v>
      </c>
      <c r="F17" s="471">
        <f t="shared" si="5"/>
        <v>0</v>
      </c>
      <c r="G17" s="471">
        <f t="shared" si="5"/>
        <v>0</v>
      </c>
      <c r="H17" s="470">
        <f t="shared" si="5"/>
        <v>0</v>
      </c>
      <c r="I17" s="596">
        <f t="shared" si="5"/>
        <v>0</v>
      </c>
      <c r="J17" s="471">
        <f t="shared" si="5"/>
        <v>0</v>
      </c>
      <c r="K17" s="471">
        <f t="shared" si="5"/>
        <v>0</v>
      </c>
      <c r="L17" s="471">
        <f t="shared" si="5"/>
        <v>0</v>
      </c>
      <c r="M17" s="471">
        <f t="shared" si="5"/>
        <v>0</v>
      </c>
      <c r="N17" s="471">
        <f t="shared" si="5"/>
        <v>0</v>
      </c>
      <c r="O17" s="471">
        <f t="shared" si="5"/>
        <v>0</v>
      </c>
      <c r="P17" s="471">
        <f t="shared" si="5"/>
        <v>0</v>
      </c>
      <c r="Q17" s="472">
        <f t="shared" si="5"/>
        <v>0</v>
      </c>
      <c r="R17" s="471">
        <f t="shared" si="5"/>
        <v>0</v>
      </c>
      <c r="S17" s="471">
        <f t="shared" si="5"/>
        <v>0</v>
      </c>
      <c r="T17" s="472">
        <f t="shared" si="5"/>
        <v>0</v>
      </c>
      <c r="U17" s="471">
        <f t="shared" si="5"/>
        <v>0</v>
      </c>
      <c r="V17" s="471">
        <f t="shared" si="5"/>
        <v>0</v>
      </c>
      <c r="W17" s="470">
        <f t="shared" si="5"/>
        <v>0</v>
      </c>
    </row>
    <row r="18" spans="2:24" ht="30.75" customHeight="1" thickBot="1">
      <c r="B18" s="438" t="s">
        <v>10</v>
      </c>
      <c r="C18" s="439">
        <f aca="true" t="shared" si="6" ref="C18:W18">C14</f>
        <v>2</v>
      </c>
      <c r="D18" s="440">
        <f t="shared" si="6"/>
        <v>4</v>
      </c>
      <c r="E18" s="441">
        <f t="shared" si="6"/>
        <v>6</v>
      </c>
      <c r="F18" s="442">
        <f t="shared" si="6"/>
        <v>4</v>
      </c>
      <c r="G18" s="440">
        <f t="shared" si="6"/>
        <v>3</v>
      </c>
      <c r="H18" s="443">
        <f t="shared" si="6"/>
        <v>7</v>
      </c>
      <c r="I18" s="439">
        <f t="shared" si="6"/>
        <v>0</v>
      </c>
      <c r="J18" s="440">
        <f t="shared" si="6"/>
        <v>0</v>
      </c>
      <c r="K18" s="441">
        <f t="shared" si="6"/>
        <v>0</v>
      </c>
      <c r="L18" s="442">
        <f t="shared" si="6"/>
        <v>0</v>
      </c>
      <c r="M18" s="440">
        <f t="shared" si="6"/>
        <v>0</v>
      </c>
      <c r="N18" s="443">
        <f t="shared" si="6"/>
        <v>0</v>
      </c>
      <c r="O18" s="439">
        <f t="shared" si="6"/>
        <v>0</v>
      </c>
      <c r="P18" s="440">
        <f t="shared" si="6"/>
        <v>0</v>
      </c>
      <c r="Q18" s="441">
        <f t="shared" si="6"/>
        <v>0</v>
      </c>
      <c r="R18" s="439">
        <f t="shared" si="6"/>
        <v>0</v>
      </c>
      <c r="S18" s="440">
        <f t="shared" si="6"/>
        <v>0</v>
      </c>
      <c r="T18" s="441">
        <f t="shared" si="6"/>
        <v>0</v>
      </c>
      <c r="U18" s="442">
        <f t="shared" si="6"/>
        <v>6</v>
      </c>
      <c r="V18" s="440">
        <f t="shared" si="6"/>
        <v>7</v>
      </c>
      <c r="W18" s="441">
        <f t="shared" si="6"/>
        <v>13</v>
      </c>
      <c r="X18" s="434"/>
    </row>
    <row r="19" spans="2:23" ht="37.5" customHeight="1" thickBot="1">
      <c r="B19" s="429" t="s">
        <v>17</v>
      </c>
      <c r="C19" s="462">
        <f aca="true" t="shared" si="7" ref="C19:W19">C17</f>
        <v>0</v>
      </c>
      <c r="D19" s="463">
        <f t="shared" si="7"/>
        <v>0</v>
      </c>
      <c r="E19" s="464">
        <f t="shared" si="7"/>
        <v>0</v>
      </c>
      <c r="F19" s="465">
        <f t="shared" si="7"/>
        <v>0</v>
      </c>
      <c r="G19" s="463">
        <f t="shared" si="7"/>
        <v>0</v>
      </c>
      <c r="H19" s="466">
        <f t="shared" si="7"/>
        <v>0</v>
      </c>
      <c r="I19" s="462">
        <f t="shared" si="7"/>
        <v>0</v>
      </c>
      <c r="J19" s="463">
        <f t="shared" si="7"/>
        <v>0</v>
      </c>
      <c r="K19" s="464">
        <f t="shared" si="7"/>
        <v>0</v>
      </c>
      <c r="L19" s="465">
        <f t="shared" si="7"/>
        <v>0</v>
      </c>
      <c r="M19" s="463">
        <f t="shared" si="7"/>
        <v>0</v>
      </c>
      <c r="N19" s="466">
        <f t="shared" si="7"/>
        <v>0</v>
      </c>
      <c r="O19" s="462">
        <f t="shared" si="7"/>
        <v>0</v>
      </c>
      <c r="P19" s="463">
        <f t="shared" si="7"/>
        <v>0</v>
      </c>
      <c r="Q19" s="464">
        <f t="shared" si="7"/>
        <v>0</v>
      </c>
      <c r="R19" s="462">
        <f t="shared" si="7"/>
        <v>0</v>
      </c>
      <c r="S19" s="463">
        <f t="shared" si="7"/>
        <v>0</v>
      </c>
      <c r="T19" s="464">
        <f t="shared" si="7"/>
        <v>0</v>
      </c>
      <c r="U19" s="465">
        <f t="shared" si="7"/>
        <v>0</v>
      </c>
      <c r="V19" s="463">
        <f t="shared" si="7"/>
        <v>0</v>
      </c>
      <c r="W19" s="464">
        <f t="shared" si="7"/>
        <v>0</v>
      </c>
    </row>
    <row r="20" spans="2:23" ht="36" customHeight="1" thickBot="1">
      <c r="B20" s="431" t="s">
        <v>18</v>
      </c>
      <c r="C20" s="432">
        <f aca="true" t="shared" si="8" ref="C20:W20">SUM(C18:C19)</f>
        <v>2</v>
      </c>
      <c r="D20" s="467">
        <f t="shared" si="8"/>
        <v>4</v>
      </c>
      <c r="E20" s="468">
        <f t="shared" si="8"/>
        <v>6</v>
      </c>
      <c r="F20" s="433">
        <f t="shared" si="8"/>
        <v>4</v>
      </c>
      <c r="G20" s="467">
        <f t="shared" si="8"/>
        <v>3</v>
      </c>
      <c r="H20" s="469">
        <f t="shared" si="8"/>
        <v>7</v>
      </c>
      <c r="I20" s="432">
        <f t="shared" si="8"/>
        <v>0</v>
      </c>
      <c r="J20" s="467">
        <f t="shared" si="8"/>
        <v>0</v>
      </c>
      <c r="K20" s="468">
        <f t="shared" si="8"/>
        <v>0</v>
      </c>
      <c r="L20" s="433">
        <f t="shared" si="8"/>
        <v>0</v>
      </c>
      <c r="M20" s="467">
        <f t="shared" si="8"/>
        <v>0</v>
      </c>
      <c r="N20" s="469">
        <f t="shared" si="8"/>
        <v>0</v>
      </c>
      <c r="O20" s="432">
        <f t="shared" si="8"/>
        <v>0</v>
      </c>
      <c r="P20" s="467">
        <f t="shared" si="8"/>
        <v>0</v>
      </c>
      <c r="Q20" s="468">
        <f t="shared" si="8"/>
        <v>0</v>
      </c>
      <c r="R20" s="432">
        <f t="shared" si="8"/>
        <v>0</v>
      </c>
      <c r="S20" s="467">
        <f t="shared" si="8"/>
        <v>0</v>
      </c>
      <c r="T20" s="468">
        <f t="shared" si="8"/>
        <v>0</v>
      </c>
      <c r="U20" s="433">
        <f t="shared" si="8"/>
        <v>6</v>
      </c>
      <c r="V20" s="467">
        <f t="shared" si="8"/>
        <v>7</v>
      </c>
      <c r="W20" s="468">
        <f t="shared" si="8"/>
        <v>13</v>
      </c>
    </row>
    <row r="21" spans="2:23" ht="25.5">
      <c r="B21" s="426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</row>
    <row r="22" spans="2:23" ht="25.5">
      <c r="B22" s="426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</row>
    <row r="23" spans="2:23" ht="25.5" customHeight="1">
      <c r="B23" s="2612" t="s">
        <v>101</v>
      </c>
      <c r="C23" s="2612"/>
      <c r="D23" s="2612"/>
      <c r="E23" s="2612"/>
      <c r="F23" s="2612"/>
      <c r="G23" s="2612"/>
      <c r="H23" s="2612"/>
      <c r="I23" s="2612"/>
      <c r="J23" s="2612"/>
      <c r="K23" s="2612"/>
      <c r="L23" s="2612"/>
      <c r="M23" s="2612"/>
      <c r="N23" s="2612"/>
      <c r="O23" s="2612"/>
      <c r="P23" s="2612"/>
      <c r="Q23" s="2612"/>
      <c r="R23" s="2612"/>
      <c r="S23" s="2612"/>
      <c r="T23" s="2612"/>
      <c r="U23" s="2612"/>
      <c r="V23" s="2612"/>
      <c r="W23" s="2612"/>
    </row>
    <row r="24" spans="2:23" ht="25.5">
      <c r="B24" s="426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</row>
    <row r="26" spans="2:23" ht="25.5">
      <c r="B26" s="434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</row>
    <row r="27" spans="2:23" ht="25.5"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</row>
  </sheetData>
  <sheetProtection/>
  <mergeCells count="12">
    <mergeCell ref="A1:W1"/>
    <mergeCell ref="A2:W2"/>
    <mergeCell ref="A3:W3"/>
    <mergeCell ref="B5:B7"/>
    <mergeCell ref="C5:E6"/>
    <mergeCell ref="F5:H6"/>
    <mergeCell ref="I5:K6"/>
    <mergeCell ref="L5:N6"/>
    <mergeCell ref="O5:Q6"/>
    <mergeCell ref="R5:T6"/>
    <mergeCell ref="U5:W6"/>
    <mergeCell ref="B23:W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S54"/>
  <sheetViews>
    <sheetView zoomScale="60" zoomScaleNormal="60" zoomScalePageLayoutView="0" workbookViewId="0" topLeftCell="A10">
      <selection activeCell="U15" sqref="U15"/>
    </sheetView>
  </sheetViews>
  <sheetFormatPr defaultColWidth="9.00390625" defaultRowHeight="12.75"/>
  <cols>
    <col min="1" max="1" width="9.125" style="1417" customWidth="1"/>
    <col min="2" max="2" width="13.125" style="1417" customWidth="1"/>
    <col min="3" max="3" width="66.375" style="1422" customWidth="1"/>
    <col min="4" max="4" width="18.375" style="1417" customWidth="1"/>
    <col min="5" max="5" width="17.75390625" style="1417" customWidth="1"/>
    <col min="6" max="6" width="12.375" style="1423" customWidth="1"/>
    <col min="7" max="7" width="18.375" style="1417" customWidth="1"/>
    <col min="8" max="8" width="18.875" style="1417" customWidth="1"/>
    <col min="9" max="9" width="11.00390625" style="1423" customWidth="1"/>
    <col min="10" max="10" width="17.625" style="1417" customWidth="1"/>
    <col min="11" max="11" width="13.875" style="1417" customWidth="1"/>
    <col min="12" max="12" width="11.625" style="1423" customWidth="1"/>
    <col min="13" max="16384" width="9.125" style="1417" customWidth="1"/>
  </cols>
  <sheetData>
    <row r="1" spans="1:12" s="1404" customFormat="1" ht="18.75" customHeight="1">
      <c r="A1" s="1416"/>
      <c r="B1" s="2544" t="str">
        <f>'[3]СПО'!B1</f>
        <v>Гуманитарно-педагогическая академия (филиал) ФГАОУ ВО «КФУ им. В. И. Вернадского» в г. Ялте</v>
      </c>
      <c r="C1" s="2544"/>
      <c r="D1" s="2544"/>
      <c r="E1" s="2544"/>
      <c r="F1" s="2544"/>
      <c r="G1" s="2544"/>
      <c r="H1" s="2544"/>
      <c r="I1" s="2544"/>
      <c r="J1" s="2544"/>
      <c r="K1" s="2544"/>
      <c r="L1" s="2544"/>
    </row>
    <row r="2" spans="1:12" s="1404" customFormat="1" ht="18.75">
      <c r="A2" s="2561"/>
      <c r="B2" s="2561"/>
      <c r="C2" s="2561"/>
      <c r="D2" s="2561"/>
      <c r="E2" s="2561"/>
      <c r="F2" s="2561"/>
      <c r="G2" s="2561"/>
      <c r="H2" s="2561"/>
      <c r="I2" s="2561"/>
      <c r="J2" s="2561"/>
      <c r="K2" s="2561"/>
      <c r="L2" s="2561"/>
    </row>
    <row r="3" spans="1:12" s="1404" customFormat="1" ht="18.75" customHeight="1">
      <c r="A3" s="1416"/>
      <c r="B3" s="2589" t="s">
        <v>311</v>
      </c>
      <c r="C3" s="2589"/>
      <c r="D3" s="2590" t="str">
        <f>'[3]СПО'!F3</f>
        <v>01.07.2016 г.</v>
      </c>
      <c r="E3" s="2590"/>
      <c r="F3" s="2591" t="s">
        <v>317</v>
      </c>
      <c r="G3" s="2591"/>
      <c r="H3" s="2591"/>
      <c r="I3" s="2591"/>
      <c r="J3" s="2591"/>
      <c r="K3" s="2591"/>
      <c r="L3" s="2591"/>
    </row>
    <row r="4" spans="2:12" s="1404" customFormat="1" ht="19.5" thickBot="1">
      <c r="B4" s="1387"/>
      <c r="C4" s="1387"/>
      <c r="F4" s="1405"/>
      <c r="I4" s="1405"/>
      <c r="L4" s="1405"/>
    </row>
    <row r="5" spans="2:12" s="1404" customFormat="1" ht="18.75" customHeight="1" thickBot="1">
      <c r="B5" s="2592" t="s">
        <v>9</v>
      </c>
      <c r="C5" s="2592"/>
      <c r="D5" s="2547" t="s">
        <v>0</v>
      </c>
      <c r="E5" s="2547"/>
      <c r="F5" s="2547"/>
      <c r="G5" s="2565" t="s">
        <v>1</v>
      </c>
      <c r="H5" s="2565"/>
      <c r="I5" s="2565"/>
      <c r="J5" s="2558" t="s">
        <v>21</v>
      </c>
      <c r="K5" s="2558"/>
      <c r="L5" s="2558"/>
    </row>
    <row r="6" spans="2:12" s="1404" customFormat="1" ht="18.75" customHeight="1" thickBot="1">
      <c r="B6" s="2592"/>
      <c r="C6" s="2592"/>
      <c r="D6" s="2547"/>
      <c r="E6" s="2547"/>
      <c r="F6" s="2547"/>
      <c r="G6" s="2565"/>
      <c r="H6" s="2565"/>
      <c r="I6" s="2565"/>
      <c r="J6" s="2558"/>
      <c r="K6" s="2558"/>
      <c r="L6" s="2558"/>
    </row>
    <row r="7" spans="2:12" s="1404" customFormat="1" ht="113.25" thickBot="1">
      <c r="B7" s="2592"/>
      <c r="C7" s="2592"/>
      <c r="D7" s="1407" t="s">
        <v>27</v>
      </c>
      <c r="E7" s="1407" t="s">
        <v>28</v>
      </c>
      <c r="F7" s="1409" t="s">
        <v>4</v>
      </c>
      <c r="G7" s="1406" t="s">
        <v>27</v>
      </c>
      <c r="H7" s="1407" t="s">
        <v>28</v>
      </c>
      <c r="I7" s="1408" t="s">
        <v>4</v>
      </c>
      <c r="J7" s="1407" t="s">
        <v>27</v>
      </c>
      <c r="K7" s="1407" t="s">
        <v>28</v>
      </c>
      <c r="L7" s="1409" t="s">
        <v>4</v>
      </c>
    </row>
    <row r="8" spans="2:12" s="1404" customFormat="1" ht="20.25" customHeight="1" thickBot="1">
      <c r="B8" s="2545" t="s">
        <v>22</v>
      </c>
      <c r="C8" s="2545"/>
      <c r="D8" s="1596">
        <f aca="true" t="shared" si="0" ref="D8:L8">SUM(D9:D23)</f>
        <v>147</v>
      </c>
      <c r="E8" s="1596">
        <f t="shared" si="0"/>
        <v>7</v>
      </c>
      <c r="F8" s="1597">
        <f t="shared" si="0"/>
        <v>154</v>
      </c>
      <c r="G8" s="1598">
        <f t="shared" si="0"/>
        <v>6</v>
      </c>
      <c r="H8" s="1596">
        <f t="shared" si="0"/>
        <v>0</v>
      </c>
      <c r="I8" s="1596">
        <f t="shared" si="0"/>
        <v>7</v>
      </c>
      <c r="J8" s="1596">
        <f t="shared" si="0"/>
        <v>153</v>
      </c>
      <c r="K8" s="1596">
        <f t="shared" si="0"/>
        <v>8</v>
      </c>
      <c r="L8" s="1597">
        <f t="shared" si="0"/>
        <v>161</v>
      </c>
    </row>
    <row r="9" spans="2:12" ht="18.75">
      <c r="B9" s="1568" t="s">
        <v>284</v>
      </c>
      <c r="C9" s="1569" t="s">
        <v>242</v>
      </c>
      <c r="D9" s="1570">
        <v>9</v>
      </c>
      <c r="E9" s="1571">
        <v>0</v>
      </c>
      <c r="F9" s="1572">
        <v>9</v>
      </c>
      <c r="G9" s="1573">
        <v>0</v>
      </c>
      <c r="H9" s="1571">
        <v>0</v>
      </c>
      <c r="I9" s="1572">
        <v>0</v>
      </c>
      <c r="J9" s="1573">
        <v>9</v>
      </c>
      <c r="K9" s="1571">
        <v>0</v>
      </c>
      <c r="L9" s="1572">
        <v>9</v>
      </c>
    </row>
    <row r="10" spans="2:12" ht="18.75">
      <c r="B10" s="1574" t="s">
        <v>285</v>
      </c>
      <c r="C10" s="1414" t="s">
        <v>244</v>
      </c>
      <c r="D10" s="1537">
        <v>9</v>
      </c>
      <c r="E10" s="1395">
        <v>1</v>
      </c>
      <c r="F10" s="1536">
        <v>10</v>
      </c>
      <c r="G10" s="1396">
        <v>1</v>
      </c>
      <c r="H10" s="1395">
        <v>0</v>
      </c>
      <c r="I10" s="1536">
        <v>1</v>
      </c>
      <c r="J10" s="1396">
        <v>10</v>
      </c>
      <c r="K10" s="1395">
        <v>1</v>
      </c>
      <c r="L10" s="1536">
        <v>11</v>
      </c>
    </row>
    <row r="11" spans="2:12" ht="18.75">
      <c r="B11" s="1574" t="s">
        <v>286</v>
      </c>
      <c r="C11" s="1414" t="s">
        <v>246</v>
      </c>
      <c r="D11" s="1537">
        <v>9</v>
      </c>
      <c r="E11" s="1395">
        <v>0</v>
      </c>
      <c r="F11" s="1536">
        <v>9</v>
      </c>
      <c r="G11" s="1396">
        <v>0</v>
      </c>
      <c r="H11" s="1395">
        <v>0</v>
      </c>
      <c r="I11" s="1536">
        <v>0</v>
      </c>
      <c r="J11" s="1396">
        <v>9</v>
      </c>
      <c r="K11" s="1395">
        <v>0</v>
      </c>
      <c r="L11" s="1536">
        <v>9</v>
      </c>
    </row>
    <row r="12" spans="2:12" ht="18.75">
      <c r="B12" s="1574" t="s">
        <v>287</v>
      </c>
      <c r="C12" s="1414" t="s">
        <v>248</v>
      </c>
      <c r="D12" s="1537">
        <v>10</v>
      </c>
      <c r="E12" s="1395">
        <v>0</v>
      </c>
      <c r="F12" s="1536">
        <v>10</v>
      </c>
      <c r="G12" s="1396">
        <v>1</v>
      </c>
      <c r="H12" s="1395">
        <v>0</v>
      </c>
      <c r="I12" s="1536">
        <v>2</v>
      </c>
      <c r="J12" s="1396">
        <v>11</v>
      </c>
      <c r="K12" s="1395">
        <v>1</v>
      </c>
      <c r="L12" s="1536">
        <v>12</v>
      </c>
    </row>
    <row r="13" spans="2:12" ht="18.75">
      <c r="B13" s="1574" t="s">
        <v>288</v>
      </c>
      <c r="C13" s="1414" t="s">
        <v>289</v>
      </c>
      <c r="D13" s="1537">
        <v>5</v>
      </c>
      <c r="E13" s="1395">
        <v>0</v>
      </c>
      <c r="F13" s="1536">
        <v>5</v>
      </c>
      <c r="G13" s="1396">
        <v>0</v>
      </c>
      <c r="H13" s="1395">
        <v>0</v>
      </c>
      <c r="I13" s="1536">
        <v>0</v>
      </c>
      <c r="J13" s="1396">
        <v>5</v>
      </c>
      <c r="K13" s="1395">
        <v>0</v>
      </c>
      <c r="L13" s="1536">
        <v>5</v>
      </c>
    </row>
    <row r="14" spans="2:12" ht="18.75">
      <c r="B14" s="1574" t="s">
        <v>290</v>
      </c>
      <c r="C14" s="1414" t="s">
        <v>252</v>
      </c>
      <c r="D14" s="1537">
        <v>41</v>
      </c>
      <c r="E14" s="1395">
        <v>0</v>
      </c>
      <c r="F14" s="1536">
        <v>41</v>
      </c>
      <c r="G14" s="1396">
        <v>0</v>
      </c>
      <c r="H14" s="1395">
        <v>0</v>
      </c>
      <c r="I14" s="1536">
        <v>0</v>
      </c>
      <c r="J14" s="1396">
        <v>41</v>
      </c>
      <c r="K14" s="1395">
        <v>0</v>
      </c>
      <c r="L14" s="1536">
        <v>41</v>
      </c>
    </row>
    <row r="15" spans="2:12" ht="18.75">
      <c r="B15" s="1574" t="s">
        <v>291</v>
      </c>
      <c r="C15" s="1414" t="s">
        <v>254</v>
      </c>
      <c r="D15" s="1537">
        <v>7</v>
      </c>
      <c r="E15" s="1395">
        <v>0</v>
      </c>
      <c r="F15" s="1536">
        <v>7</v>
      </c>
      <c r="G15" s="1396">
        <v>0</v>
      </c>
      <c r="H15" s="1395">
        <v>0</v>
      </c>
      <c r="I15" s="1536">
        <v>0</v>
      </c>
      <c r="J15" s="1396">
        <v>7</v>
      </c>
      <c r="K15" s="1395">
        <v>0</v>
      </c>
      <c r="L15" s="1536">
        <v>7</v>
      </c>
    </row>
    <row r="16" spans="2:12" ht="18.75">
      <c r="B16" s="1574" t="s">
        <v>292</v>
      </c>
      <c r="C16" s="1414" t="s">
        <v>258</v>
      </c>
      <c r="D16" s="1537">
        <v>22</v>
      </c>
      <c r="E16" s="1395">
        <v>0</v>
      </c>
      <c r="F16" s="1536">
        <v>22</v>
      </c>
      <c r="G16" s="1396">
        <v>1</v>
      </c>
      <c r="H16" s="1395">
        <v>0</v>
      </c>
      <c r="I16" s="1536">
        <v>1</v>
      </c>
      <c r="J16" s="1396">
        <v>23</v>
      </c>
      <c r="K16" s="1395">
        <v>0</v>
      </c>
      <c r="L16" s="1536">
        <v>23</v>
      </c>
    </row>
    <row r="17" spans="2:12" ht="18.75">
      <c r="B17" s="1574" t="s">
        <v>293</v>
      </c>
      <c r="C17" s="1414" t="s">
        <v>260</v>
      </c>
      <c r="D17" s="1537">
        <v>5</v>
      </c>
      <c r="E17" s="1395">
        <v>0</v>
      </c>
      <c r="F17" s="1536">
        <v>5</v>
      </c>
      <c r="G17" s="1396">
        <v>2</v>
      </c>
      <c r="H17" s="1395">
        <v>0</v>
      </c>
      <c r="I17" s="1536">
        <v>2</v>
      </c>
      <c r="J17" s="1396">
        <v>7</v>
      </c>
      <c r="K17" s="1395">
        <v>0</v>
      </c>
      <c r="L17" s="1536">
        <v>7</v>
      </c>
    </row>
    <row r="18" spans="2:12" ht="18.75">
      <c r="B18" s="1574" t="s">
        <v>294</v>
      </c>
      <c r="C18" s="1414" t="s">
        <v>270</v>
      </c>
      <c r="D18" s="1537">
        <v>3</v>
      </c>
      <c r="E18" s="1395">
        <v>3</v>
      </c>
      <c r="F18" s="1536">
        <v>6</v>
      </c>
      <c r="G18" s="1396">
        <v>0</v>
      </c>
      <c r="H18" s="1395">
        <v>0</v>
      </c>
      <c r="I18" s="1536">
        <v>0</v>
      </c>
      <c r="J18" s="1396">
        <v>3</v>
      </c>
      <c r="K18" s="1395">
        <v>3</v>
      </c>
      <c r="L18" s="1536">
        <v>6</v>
      </c>
    </row>
    <row r="19" spans="2:12" ht="18.75">
      <c r="B19" s="1574" t="s">
        <v>295</v>
      </c>
      <c r="C19" s="1414" t="s">
        <v>272</v>
      </c>
      <c r="D19" s="1537">
        <v>3</v>
      </c>
      <c r="E19" s="1395">
        <v>1</v>
      </c>
      <c r="F19" s="1536">
        <v>4</v>
      </c>
      <c r="G19" s="1396">
        <v>0</v>
      </c>
      <c r="H19" s="1395">
        <v>0</v>
      </c>
      <c r="I19" s="1536">
        <v>0</v>
      </c>
      <c r="J19" s="1396">
        <v>3</v>
      </c>
      <c r="K19" s="1395">
        <v>1</v>
      </c>
      <c r="L19" s="1536">
        <v>4</v>
      </c>
    </row>
    <row r="20" spans="2:12" ht="18.75">
      <c r="B20" s="1574" t="s">
        <v>296</v>
      </c>
      <c r="C20" s="1414" t="s">
        <v>276</v>
      </c>
      <c r="D20" s="1537">
        <v>1</v>
      </c>
      <c r="E20" s="1395">
        <v>0</v>
      </c>
      <c r="F20" s="1536">
        <v>1</v>
      </c>
      <c r="G20" s="1396">
        <v>0</v>
      </c>
      <c r="H20" s="1395">
        <v>0</v>
      </c>
      <c r="I20" s="1536">
        <v>0</v>
      </c>
      <c r="J20" s="1396">
        <v>1</v>
      </c>
      <c r="K20" s="1395">
        <v>0</v>
      </c>
      <c r="L20" s="1536">
        <v>1</v>
      </c>
    </row>
    <row r="21" spans="2:12" ht="18.75">
      <c r="B21" s="1574" t="s">
        <v>297</v>
      </c>
      <c r="C21" s="1414" t="s">
        <v>278</v>
      </c>
      <c r="D21" s="1537">
        <v>3</v>
      </c>
      <c r="E21" s="1395">
        <v>0</v>
      </c>
      <c r="F21" s="1536">
        <v>3</v>
      </c>
      <c r="G21" s="1396">
        <v>0</v>
      </c>
      <c r="H21" s="1395">
        <v>0</v>
      </c>
      <c r="I21" s="1536">
        <v>0</v>
      </c>
      <c r="J21" s="1396">
        <v>3</v>
      </c>
      <c r="K21" s="1395">
        <v>0</v>
      </c>
      <c r="L21" s="1536">
        <v>3</v>
      </c>
    </row>
    <row r="22" spans="2:12" ht="18.75">
      <c r="B22" s="1574" t="s">
        <v>298</v>
      </c>
      <c r="C22" s="1414" t="s">
        <v>280</v>
      </c>
      <c r="D22" s="1537">
        <v>10</v>
      </c>
      <c r="E22" s="1395">
        <v>2</v>
      </c>
      <c r="F22" s="1536">
        <v>12</v>
      </c>
      <c r="G22" s="1396">
        <v>0</v>
      </c>
      <c r="H22" s="1395">
        <v>0</v>
      </c>
      <c r="I22" s="1536">
        <v>0</v>
      </c>
      <c r="J22" s="1396">
        <v>10</v>
      </c>
      <c r="K22" s="1395">
        <v>2</v>
      </c>
      <c r="L22" s="1536">
        <v>12</v>
      </c>
    </row>
    <row r="23" spans="2:12" ht="19.5" thickBot="1">
      <c r="B23" s="1575" t="s">
        <v>299</v>
      </c>
      <c r="C23" s="1576" t="s">
        <v>368</v>
      </c>
      <c r="D23" s="1540">
        <v>10</v>
      </c>
      <c r="E23" s="1541">
        <v>0</v>
      </c>
      <c r="F23" s="1542">
        <v>10</v>
      </c>
      <c r="G23" s="1544">
        <v>1</v>
      </c>
      <c r="H23" s="1541">
        <v>0</v>
      </c>
      <c r="I23" s="1542">
        <v>1</v>
      </c>
      <c r="J23" s="1544">
        <v>11</v>
      </c>
      <c r="K23" s="1541">
        <v>0</v>
      </c>
      <c r="L23" s="1542">
        <v>11</v>
      </c>
    </row>
    <row r="24" spans="2:12" ht="20.25" thickBot="1">
      <c r="B24" s="2618" t="s">
        <v>16</v>
      </c>
      <c r="C24" s="2618"/>
      <c r="D24" s="1546">
        <f>SUM(D9:D23)</f>
        <v>147</v>
      </c>
      <c r="E24" s="1961">
        <f aca="true" t="shared" si="1" ref="E24:L24">SUM(E9:E23)</f>
        <v>7</v>
      </c>
      <c r="F24" s="1961">
        <f t="shared" si="1"/>
        <v>154</v>
      </c>
      <c r="G24" s="1546">
        <f t="shared" si="1"/>
        <v>6</v>
      </c>
      <c r="H24" s="1961">
        <f t="shared" si="1"/>
        <v>0</v>
      </c>
      <c r="I24" s="1948">
        <f t="shared" si="1"/>
        <v>7</v>
      </c>
      <c r="J24" s="1961">
        <f t="shared" si="1"/>
        <v>153</v>
      </c>
      <c r="K24" s="1961">
        <f t="shared" si="1"/>
        <v>8</v>
      </c>
      <c r="L24" s="1948">
        <f t="shared" si="1"/>
        <v>161</v>
      </c>
    </row>
    <row r="25" spans="2:12" ht="19.5">
      <c r="B25" s="2617" t="s">
        <v>23</v>
      </c>
      <c r="C25" s="2617"/>
      <c r="D25" s="1647"/>
      <c r="E25" s="1419"/>
      <c r="F25" s="1420"/>
      <c r="G25" s="1647"/>
      <c r="H25" s="1419"/>
      <c r="I25" s="1648"/>
      <c r="J25" s="1419"/>
      <c r="K25" s="1419"/>
      <c r="L25" s="1648"/>
    </row>
    <row r="26" spans="2:12" ht="20.25" thickBot="1">
      <c r="B26" s="2619" t="s">
        <v>11</v>
      </c>
      <c r="C26" s="2619"/>
      <c r="D26" s="1647"/>
      <c r="E26" s="1419"/>
      <c r="F26" s="1420"/>
      <c r="G26" s="1647"/>
      <c r="H26" s="1419"/>
      <c r="I26" s="1648"/>
      <c r="J26" s="1419"/>
      <c r="K26" s="1419"/>
      <c r="L26" s="1648"/>
    </row>
    <row r="27" spans="2:12" ht="18.75">
      <c r="B27" s="1568" t="s">
        <v>284</v>
      </c>
      <c r="C27" s="1569" t="s">
        <v>242</v>
      </c>
      <c r="D27" s="1570">
        <v>7</v>
      </c>
      <c r="E27" s="1571">
        <v>0</v>
      </c>
      <c r="F27" s="1572">
        <v>7</v>
      </c>
      <c r="G27" s="1573">
        <v>0</v>
      </c>
      <c r="H27" s="1571">
        <v>0</v>
      </c>
      <c r="I27" s="1572">
        <v>0</v>
      </c>
      <c r="J27" s="1573">
        <v>7</v>
      </c>
      <c r="K27" s="1571">
        <v>0</v>
      </c>
      <c r="L27" s="1572">
        <v>7</v>
      </c>
    </row>
    <row r="28" spans="2:12" ht="18.75">
      <c r="B28" s="1574" t="s">
        <v>285</v>
      </c>
      <c r="C28" s="1414" t="s">
        <v>244</v>
      </c>
      <c r="D28" s="1537">
        <v>9</v>
      </c>
      <c r="E28" s="1395">
        <v>1</v>
      </c>
      <c r="F28" s="1536">
        <v>10</v>
      </c>
      <c r="G28" s="1396">
        <v>1</v>
      </c>
      <c r="H28" s="1395">
        <v>0</v>
      </c>
      <c r="I28" s="1536">
        <v>1</v>
      </c>
      <c r="J28" s="1396">
        <v>10</v>
      </c>
      <c r="K28" s="1395">
        <v>1</v>
      </c>
      <c r="L28" s="1536">
        <v>11</v>
      </c>
    </row>
    <row r="29" spans="2:12" ht="18.75">
      <c r="B29" s="1574" t="s">
        <v>286</v>
      </c>
      <c r="C29" s="1414" t="s">
        <v>246</v>
      </c>
      <c r="D29" s="1537">
        <v>9</v>
      </c>
      <c r="E29" s="1395">
        <v>0</v>
      </c>
      <c r="F29" s="1536">
        <v>9</v>
      </c>
      <c r="G29" s="1396">
        <v>0</v>
      </c>
      <c r="H29" s="1395">
        <v>0</v>
      </c>
      <c r="I29" s="1536">
        <v>0</v>
      </c>
      <c r="J29" s="1396">
        <v>9</v>
      </c>
      <c r="K29" s="1395">
        <v>0</v>
      </c>
      <c r="L29" s="1536">
        <v>9</v>
      </c>
    </row>
    <row r="30" spans="2:12" ht="18.75">
      <c r="B30" s="1574" t="s">
        <v>287</v>
      </c>
      <c r="C30" s="1414" t="s">
        <v>248</v>
      </c>
      <c r="D30" s="1537">
        <v>10</v>
      </c>
      <c r="E30" s="1395">
        <v>0</v>
      </c>
      <c r="F30" s="1536">
        <v>10</v>
      </c>
      <c r="G30" s="1396">
        <v>1</v>
      </c>
      <c r="H30" s="1395">
        <v>1</v>
      </c>
      <c r="I30" s="1536">
        <v>2</v>
      </c>
      <c r="J30" s="1396">
        <v>11</v>
      </c>
      <c r="K30" s="1395">
        <v>1</v>
      </c>
      <c r="L30" s="1536">
        <v>12</v>
      </c>
    </row>
    <row r="31" spans="2:12" ht="18.75">
      <c r="B31" s="1574" t="s">
        <v>288</v>
      </c>
      <c r="C31" s="1414" t="s">
        <v>289</v>
      </c>
      <c r="D31" s="1537">
        <v>4</v>
      </c>
      <c r="E31" s="1395">
        <v>0</v>
      </c>
      <c r="F31" s="1536">
        <v>4</v>
      </c>
      <c r="G31" s="1396">
        <v>0</v>
      </c>
      <c r="H31" s="1395">
        <v>0</v>
      </c>
      <c r="I31" s="1536">
        <v>0</v>
      </c>
      <c r="J31" s="1396">
        <v>4</v>
      </c>
      <c r="K31" s="1395">
        <v>0</v>
      </c>
      <c r="L31" s="1536">
        <v>4</v>
      </c>
    </row>
    <row r="32" spans="2:12" ht="18.75">
      <c r="B32" s="1574" t="s">
        <v>290</v>
      </c>
      <c r="C32" s="1414" t="s">
        <v>252</v>
      </c>
      <c r="D32" s="1537">
        <v>41</v>
      </c>
      <c r="E32" s="1395">
        <v>0</v>
      </c>
      <c r="F32" s="1536">
        <v>41</v>
      </c>
      <c r="G32" s="1396">
        <v>0</v>
      </c>
      <c r="H32" s="1395">
        <v>0</v>
      </c>
      <c r="I32" s="1536">
        <v>0</v>
      </c>
      <c r="J32" s="1396">
        <v>41</v>
      </c>
      <c r="K32" s="1395">
        <v>0</v>
      </c>
      <c r="L32" s="1536">
        <v>41</v>
      </c>
    </row>
    <row r="33" spans="2:12" ht="18.75">
      <c r="B33" s="1574" t="s">
        <v>291</v>
      </c>
      <c r="C33" s="1414" t="s">
        <v>254</v>
      </c>
      <c r="D33" s="1537">
        <v>7</v>
      </c>
      <c r="E33" s="1395">
        <v>0</v>
      </c>
      <c r="F33" s="1536">
        <v>7</v>
      </c>
      <c r="G33" s="1396">
        <v>0</v>
      </c>
      <c r="H33" s="1395">
        <v>0</v>
      </c>
      <c r="I33" s="1536">
        <v>0</v>
      </c>
      <c r="J33" s="1396">
        <v>7</v>
      </c>
      <c r="K33" s="1395">
        <v>0</v>
      </c>
      <c r="L33" s="1536">
        <v>7</v>
      </c>
    </row>
    <row r="34" spans="2:12" ht="18.75">
      <c r="B34" s="1574" t="s">
        <v>292</v>
      </c>
      <c r="C34" s="1414" t="s">
        <v>258</v>
      </c>
      <c r="D34" s="1537">
        <v>18</v>
      </c>
      <c r="E34" s="1395">
        <v>0</v>
      </c>
      <c r="F34" s="1536">
        <v>18</v>
      </c>
      <c r="G34" s="1396">
        <v>1</v>
      </c>
      <c r="H34" s="1395">
        <v>0</v>
      </c>
      <c r="I34" s="1536">
        <v>1</v>
      </c>
      <c r="J34" s="1396">
        <v>19</v>
      </c>
      <c r="K34" s="1395">
        <v>0</v>
      </c>
      <c r="L34" s="1536">
        <v>19</v>
      </c>
    </row>
    <row r="35" spans="2:12" ht="18.75">
      <c r="B35" s="1574" t="s">
        <v>293</v>
      </c>
      <c r="C35" s="1414" t="s">
        <v>260</v>
      </c>
      <c r="D35" s="1537">
        <v>5</v>
      </c>
      <c r="E35" s="1395">
        <v>0</v>
      </c>
      <c r="F35" s="1536">
        <v>5</v>
      </c>
      <c r="G35" s="1396">
        <v>2</v>
      </c>
      <c r="H35" s="1395">
        <v>0</v>
      </c>
      <c r="I35" s="1536">
        <v>2</v>
      </c>
      <c r="J35" s="1396">
        <v>7</v>
      </c>
      <c r="K35" s="1395">
        <v>0</v>
      </c>
      <c r="L35" s="1536">
        <v>7</v>
      </c>
    </row>
    <row r="36" spans="2:12" ht="18.75">
      <c r="B36" s="1574" t="s">
        <v>294</v>
      </c>
      <c r="C36" s="1414" t="s">
        <v>270</v>
      </c>
      <c r="D36" s="1537">
        <v>3</v>
      </c>
      <c r="E36" s="1395">
        <v>3</v>
      </c>
      <c r="F36" s="1536">
        <v>6</v>
      </c>
      <c r="G36" s="1396">
        <v>0</v>
      </c>
      <c r="H36" s="1395">
        <v>0</v>
      </c>
      <c r="I36" s="1536">
        <v>0</v>
      </c>
      <c r="J36" s="1396">
        <v>3</v>
      </c>
      <c r="K36" s="1395">
        <v>3</v>
      </c>
      <c r="L36" s="1536">
        <v>6</v>
      </c>
    </row>
    <row r="37" spans="2:12" ht="18.75">
      <c r="B37" s="1574" t="s">
        <v>295</v>
      </c>
      <c r="C37" s="1414" t="s">
        <v>272</v>
      </c>
      <c r="D37" s="1537">
        <v>1</v>
      </c>
      <c r="E37" s="1395">
        <v>1</v>
      </c>
      <c r="F37" s="1536">
        <v>2</v>
      </c>
      <c r="G37" s="1396">
        <v>0</v>
      </c>
      <c r="H37" s="1395">
        <v>0</v>
      </c>
      <c r="I37" s="1536">
        <v>0</v>
      </c>
      <c r="J37" s="1396">
        <v>1</v>
      </c>
      <c r="K37" s="1395">
        <v>1</v>
      </c>
      <c r="L37" s="1536">
        <v>2</v>
      </c>
    </row>
    <row r="38" spans="2:12" ht="18.75">
      <c r="B38" s="1574" t="s">
        <v>296</v>
      </c>
      <c r="C38" s="1414" t="s">
        <v>276</v>
      </c>
      <c r="D38" s="1537">
        <v>1</v>
      </c>
      <c r="E38" s="1395">
        <v>0</v>
      </c>
      <c r="F38" s="1536">
        <v>1</v>
      </c>
      <c r="G38" s="1396">
        <v>0</v>
      </c>
      <c r="H38" s="1395">
        <v>0</v>
      </c>
      <c r="I38" s="1536">
        <v>0</v>
      </c>
      <c r="J38" s="1396">
        <v>1</v>
      </c>
      <c r="K38" s="1395">
        <v>0</v>
      </c>
      <c r="L38" s="1536">
        <v>1</v>
      </c>
    </row>
    <row r="39" spans="2:12" ht="18.75">
      <c r="B39" s="1574" t="s">
        <v>297</v>
      </c>
      <c r="C39" s="1414" t="s">
        <v>278</v>
      </c>
      <c r="D39" s="1537">
        <v>3</v>
      </c>
      <c r="E39" s="1395">
        <v>0</v>
      </c>
      <c r="F39" s="1536">
        <v>3</v>
      </c>
      <c r="G39" s="1396">
        <v>0</v>
      </c>
      <c r="H39" s="1395">
        <v>0</v>
      </c>
      <c r="I39" s="1536">
        <v>0</v>
      </c>
      <c r="J39" s="1396">
        <v>3</v>
      </c>
      <c r="K39" s="1395">
        <v>0</v>
      </c>
      <c r="L39" s="1536">
        <v>3</v>
      </c>
    </row>
    <row r="40" spans="2:12" ht="18.75">
      <c r="B40" s="1574" t="s">
        <v>298</v>
      </c>
      <c r="C40" s="1414" t="s">
        <v>280</v>
      </c>
      <c r="D40" s="1537">
        <v>10</v>
      </c>
      <c r="E40" s="1395">
        <v>2</v>
      </c>
      <c r="F40" s="1536">
        <v>12</v>
      </c>
      <c r="G40" s="1396">
        <v>0</v>
      </c>
      <c r="H40" s="1395">
        <v>0</v>
      </c>
      <c r="I40" s="1536">
        <v>0</v>
      </c>
      <c r="J40" s="1396">
        <v>10</v>
      </c>
      <c r="K40" s="1395">
        <v>2</v>
      </c>
      <c r="L40" s="1536">
        <v>12</v>
      </c>
    </row>
    <row r="41" spans="2:12" ht="19.5" thickBot="1">
      <c r="B41" s="1575" t="s">
        <v>299</v>
      </c>
      <c r="C41" s="1576" t="s">
        <v>368</v>
      </c>
      <c r="D41" s="1540">
        <v>10</v>
      </c>
      <c r="E41" s="1541">
        <v>0</v>
      </c>
      <c r="F41" s="1542">
        <v>10</v>
      </c>
      <c r="G41" s="1544">
        <v>1</v>
      </c>
      <c r="H41" s="1541">
        <v>0</v>
      </c>
      <c r="I41" s="1542">
        <v>1</v>
      </c>
      <c r="J41" s="1544">
        <v>11</v>
      </c>
      <c r="K41" s="1541">
        <v>0</v>
      </c>
      <c r="L41" s="1542">
        <v>11</v>
      </c>
    </row>
    <row r="42" spans="2:12" ht="20.25" thickBot="1">
      <c r="B42" s="2620" t="s">
        <v>8</v>
      </c>
      <c r="C42" s="2620"/>
      <c r="D42" s="1551">
        <f>SUM(D27:D41)</f>
        <v>138</v>
      </c>
      <c r="E42" s="1421">
        <f aca="true" t="shared" si="2" ref="E42:L42">SUM(E27:E41)</f>
        <v>7</v>
      </c>
      <c r="F42" s="1547">
        <f t="shared" si="2"/>
        <v>145</v>
      </c>
      <c r="G42" s="1551">
        <f t="shared" si="2"/>
        <v>6</v>
      </c>
      <c r="H42" s="1421">
        <f t="shared" si="2"/>
        <v>1</v>
      </c>
      <c r="I42" s="1547">
        <f t="shared" si="2"/>
        <v>7</v>
      </c>
      <c r="J42" s="1421">
        <f t="shared" si="2"/>
        <v>144</v>
      </c>
      <c r="K42" s="1421">
        <f t="shared" si="2"/>
        <v>8</v>
      </c>
      <c r="L42" s="1547">
        <f t="shared" si="2"/>
        <v>152</v>
      </c>
    </row>
    <row r="43" spans="2:12" s="1413" customFormat="1" ht="12.75" customHeight="1" thickBot="1">
      <c r="B43" s="2545" t="s">
        <v>26</v>
      </c>
      <c r="C43" s="2545"/>
      <c r="D43" s="1577"/>
      <c r="E43" s="1578"/>
      <c r="F43" s="1578"/>
      <c r="G43" s="1577"/>
      <c r="H43" s="1578"/>
      <c r="I43" s="1623"/>
      <c r="J43" s="1578"/>
      <c r="K43" s="1578"/>
      <c r="L43" s="1623"/>
    </row>
    <row r="44" spans="2:12" ht="18.75">
      <c r="B44" s="1568" t="s">
        <v>284</v>
      </c>
      <c r="C44" s="1569" t="s">
        <v>242</v>
      </c>
      <c r="D44" s="1570">
        <v>2</v>
      </c>
      <c r="E44" s="1571">
        <v>0</v>
      </c>
      <c r="F44" s="1572">
        <v>2</v>
      </c>
      <c r="G44" s="1573">
        <v>0</v>
      </c>
      <c r="H44" s="1571">
        <v>0</v>
      </c>
      <c r="I44" s="1572">
        <v>0</v>
      </c>
      <c r="J44" s="1573">
        <v>2</v>
      </c>
      <c r="K44" s="1604">
        <v>0</v>
      </c>
      <c r="L44" s="2151">
        <v>2</v>
      </c>
    </row>
    <row r="45" spans="2:12" ht="18.75">
      <c r="B45" s="1574" t="s">
        <v>288</v>
      </c>
      <c r="C45" s="1414" t="s">
        <v>289</v>
      </c>
      <c r="D45" s="1537">
        <v>1</v>
      </c>
      <c r="E45" s="1395">
        <v>0</v>
      </c>
      <c r="F45" s="1536">
        <v>1</v>
      </c>
      <c r="G45" s="1396">
        <v>0</v>
      </c>
      <c r="H45" s="1395">
        <v>0</v>
      </c>
      <c r="I45" s="1536">
        <v>0</v>
      </c>
      <c r="J45" s="1396">
        <v>1</v>
      </c>
      <c r="K45" s="1394">
        <v>0</v>
      </c>
      <c r="L45" s="1631">
        <v>1</v>
      </c>
    </row>
    <row r="46" spans="2:12" ht="18.75">
      <c r="B46" s="1574" t="s">
        <v>292</v>
      </c>
      <c r="C46" s="1414" t="s">
        <v>258</v>
      </c>
      <c r="D46" s="1537">
        <v>4</v>
      </c>
      <c r="E46" s="1395">
        <v>0</v>
      </c>
      <c r="F46" s="1536">
        <v>4</v>
      </c>
      <c r="G46" s="1396">
        <v>0</v>
      </c>
      <c r="H46" s="1395">
        <v>0</v>
      </c>
      <c r="I46" s="1536">
        <v>0</v>
      </c>
      <c r="J46" s="1396">
        <v>4</v>
      </c>
      <c r="K46" s="1394">
        <v>0</v>
      </c>
      <c r="L46" s="1631">
        <v>4</v>
      </c>
    </row>
    <row r="47" spans="2:12" ht="19.5" thickBot="1">
      <c r="B47" s="1575" t="s">
        <v>295</v>
      </c>
      <c r="C47" s="1576" t="s">
        <v>272</v>
      </c>
      <c r="D47" s="1540">
        <v>2</v>
      </c>
      <c r="E47" s="1541">
        <v>0</v>
      </c>
      <c r="F47" s="1542">
        <v>2</v>
      </c>
      <c r="G47" s="1544">
        <v>0</v>
      </c>
      <c r="H47" s="1541">
        <v>0</v>
      </c>
      <c r="I47" s="1542">
        <v>0</v>
      </c>
      <c r="J47" s="1544">
        <v>2</v>
      </c>
      <c r="K47" s="1608">
        <v>0</v>
      </c>
      <c r="L47" s="1640">
        <v>2</v>
      </c>
    </row>
    <row r="48" spans="2:12" ht="19.5">
      <c r="B48" s="2617" t="s">
        <v>13</v>
      </c>
      <c r="C48" s="2617"/>
      <c r="D48" s="1590">
        <f aca="true" t="shared" si="3" ref="D48:L48">SUM(D44:D47)</f>
        <v>9</v>
      </c>
      <c r="E48" s="1591">
        <f t="shared" si="3"/>
        <v>0</v>
      </c>
      <c r="F48" s="1592">
        <f t="shared" si="3"/>
        <v>9</v>
      </c>
      <c r="G48" s="1593">
        <f t="shared" si="3"/>
        <v>0</v>
      </c>
      <c r="H48" s="1591">
        <f t="shared" si="3"/>
        <v>0</v>
      </c>
      <c r="I48" s="1592">
        <f t="shared" si="3"/>
        <v>0</v>
      </c>
      <c r="J48" s="1590">
        <f t="shared" si="3"/>
        <v>9</v>
      </c>
      <c r="K48" s="1591">
        <f t="shared" si="3"/>
        <v>0</v>
      </c>
      <c r="L48" s="1592">
        <f t="shared" si="3"/>
        <v>9</v>
      </c>
    </row>
    <row r="49" spans="2:12" ht="19.5">
      <c r="B49" s="2580" t="s">
        <v>10</v>
      </c>
      <c r="C49" s="2580"/>
      <c r="D49" s="1557">
        <f aca="true" t="shared" si="4" ref="D49:L49">D42</f>
        <v>138</v>
      </c>
      <c r="E49" s="1558">
        <f t="shared" si="4"/>
        <v>7</v>
      </c>
      <c r="F49" s="1559">
        <f t="shared" si="4"/>
        <v>145</v>
      </c>
      <c r="G49" s="1560">
        <f t="shared" si="4"/>
        <v>6</v>
      </c>
      <c r="H49" s="1558">
        <f t="shared" si="4"/>
        <v>1</v>
      </c>
      <c r="I49" s="1559">
        <f t="shared" si="4"/>
        <v>7</v>
      </c>
      <c r="J49" s="1557">
        <f t="shared" si="4"/>
        <v>144</v>
      </c>
      <c r="K49" s="1558">
        <f t="shared" si="4"/>
        <v>8</v>
      </c>
      <c r="L49" s="1559">
        <f t="shared" si="4"/>
        <v>152</v>
      </c>
    </row>
    <row r="50" spans="2:12" ht="20.25" thickBot="1">
      <c r="B50" s="2582" t="s">
        <v>17</v>
      </c>
      <c r="C50" s="2582"/>
      <c r="D50" s="1649">
        <f>D48</f>
        <v>9</v>
      </c>
      <c r="E50" s="1650">
        <f aca="true" t="shared" si="5" ref="E50:L50">E48</f>
        <v>0</v>
      </c>
      <c r="F50" s="1563">
        <f t="shared" si="5"/>
        <v>9</v>
      </c>
      <c r="G50" s="1651">
        <f t="shared" si="5"/>
        <v>0</v>
      </c>
      <c r="H50" s="1650">
        <f t="shared" si="5"/>
        <v>0</v>
      </c>
      <c r="I50" s="1563">
        <f t="shared" si="5"/>
        <v>0</v>
      </c>
      <c r="J50" s="1649">
        <f t="shared" si="5"/>
        <v>9</v>
      </c>
      <c r="K50" s="1650">
        <f t="shared" si="5"/>
        <v>0</v>
      </c>
      <c r="L50" s="1563">
        <f t="shared" si="5"/>
        <v>9</v>
      </c>
    </row>
    <row r="51" spans="2:12" ht="20.25" thickBot="1">
      <c r="B51" s="2618" t="s">
        <v>18</v>
      </c>
      <c r="C51" s="2618"/>
      <c r="D51" s="1652">
        <f>D49+D50</f>
        <v>147</v>
      </c>
      <c r="E51" s="1653">
        <f aca="true" t="shared" si="6" ref="E51:L51">E49+E50</f>
        <v>7</v>
      </c>
      <c r="F51" s="1654">
        <f t="shared" si="6"/>
        <v>154</v>
      </c>
      <c r="G51" s="1655">
        <f t="shared" si="6"/>
        <v>6</v>
      </c>
      <c r="H51" s="1653">
        <f t="shared" si="6"/>
        <v>1</v>
      </c>
      <c r="I51" s="1656">
        <f t="shared" si="6"/>
        <v>7</v>
      </c>
      <c r="J51" s="1652">
        <f t="shared" si="6"/>
        <v>153</v>
      </c>
      <c r="K51" s="1653">
        <f t="shared" si="6"/>
        <v>8</v>
      </c>
      <c r="L51" s="1654">
        <f t="shared" si="6"/>
        <v>161</v>
      </c>
    </row>
    <row r="54" spans="2:19" ht="18.75" customHeight="1">
      <c r="B54" s="2552" t="s">
        <v>283</v>
      </c>
      <c r="C54" s="2552"/>
      <c r="D54" s="2552"/>
      <c r="E54" s="2552"/>
      <c r="F54" s="2552"/>
      <c r="G54" s="2552"/>
      <c r="H54" s="2552"/>
      <c r="I54" s="2552"/>
      <c r="J54" s="2552"/>
      <c r="K54" s="2552"/>
      <c r="L54" s="2552"/>
      <c r="M54" s="1424"/>
      <c r="N54" s="1424"/>
      <c r="O54" s="1424"/>
      <c r="P54" s="1424"/>
      <c r="Q54" s="1424"/>
      <c r="R54" s="1403"/>
      <c r="S54" s="1403"/>
    </row>
  </sheetData>
  <sheetProtection/>
  <mergeCells count="20">
    <mergeCell ref="B48:C48"/>
    <mergeCell ref="B49:C49"/>
    <mergeCell ref="B54:L54"/>
    <mergeCell ref="B50:C50"/>
    <mergeCell ref="B51:C51"/>
    <mergeCell ref="B8:C8"/>
    <mergeCell ref="B24:C24"/>
    <mergeCell ref="B25:C25"/>
    <mergeCell ref="B26:C26"/>
    <mergeCell ref="B42:C42"/>
    <mergeCell ref="F3:L3"/>
    <mergeCell ref="B43:C43"/>
    <mergeCell ref="B1:L1"/>
    <mergeCell ref="A2:L2"/>
    <mergeCell ref="B5:C7"/>
    <mergeCell ref="D5:F6"/>
    <mergeCell ref="G5:I6"/>
    <mergeCell ref="J5:L6"/>
    <mergeCell ref="B3:C3"/>
    <mergeCell ref="D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Q29"/>
  <sheetViews>
    <sheetView zoomScale="50" zoomScaleNormal="50" zoomScalePageLayoutView="0" workbookViewId="0" topLeftCell="A1">
      <selection activeCell="V47" sqref="V47"/>
    </sheetView>
  </sheetViews>
  <sheetFormatPr defaultColWidth="20.25390625" defaultRowHeight="12.75"/>
  <cols>
    <col min="1" max="3" width="20.25390625" style="375" customWidth="1"/>
    <col min="4" max="4" width="18.875" style="375" customWidth="1"/>
    <col min="5" max="5" width="17.75390625" style="375" customWidth="1"/>
    <col min="6" max="6" width="16.875" style="1979" customWidth="1"/>
    <col min="7" max="7" width="18.625" style="375" customWidth="1"/>
    <col min="8" max="8" width="17.75390625" style="375" customWidth="1"/>
    <col min="9" max="9" width="16.875" style="1979" customWidth="1"/>
    <col min="10" max="10" width="18.875" style="375" customWidth="1"/>
    <col min="11" max="11" width="20.25390625" style="375" customWidth="1"/>
    <col min="12" max="12" width="16.00390625" style="1979" customWidth="1"/>
    <col min="13" max="14" width="20.25390625" style="375" customWidth="1"/>
    <col min="15" max="15" width="16.875" style="1979" customWidth="1"/>
    <col min="16" max="16384" width="20.25390625" style="375" customWidth="1"/>
  </cols>
  <sheetData>
    <row r="1" spans="1:15" s="1404" customFormat="1" ht="18.75" customHeight="1">
      <c r="A1" s="1416"/>
      <c r="B1" s="2544" t="str">
        <f>'[2]СПО'!B1</f>
        <v>Гуманитарно-педагогическая академия (филиал) ФГАОУ ВО «КФУ им. В. И. Вернадского» в г. Ялте</v>
      </c>
      <c r="C1" s="2544"/>
      <c r="D1" s="2544"/>
      <c r="E1" s="2544"/>
      <c r="F1" s="2544"/>
      <c r="G1" s="2544"/>
      <c r="H1" s="2544"/>
      <c r="I1" s="2544"/>
      <c r="J1" s="2544"/>
      <c r="K1" s="2544"/>
      <c r="L1" s="2544"/>
      <c r="M1" s="2544"/>
      <c r="N1" s="2544"/>
      <c r="O1" s="2544"/>
    </row>
    <row r="2" spans="1:15" s="1404" customFormat="1" ht="18.75">
      <c r="A2" s="2561"/>
      <c r="B2" s="2561"/>
      <c r="C2" s="2561"/>
      <c r="D2" s="2561"/>
      <c r="E2" s="2561"/>
      <c r="F2" s="2561"/>
      <c r="G2" s="2561"/>
      <c r="H2" s="2561"/>
      <c r="I2" s="2561"/>
      <c r="J2" s="2561"/>
      <c r="K2" s="2561"/>
      <c r="L2" s="2561"/>
      <c r="M2" s="2561"/>
      <c r="N2" s="2561"/>
      <c r="O2" s="2561"/>
    </row>
    <row r="3" spans="1:15" s="1404" customFormat="1" ht="18.75" customHeight="1">
      <c r="A3" s="1416"/>
      <c r="B3" s="2589" t="s">
        <v>343</v>
      </c>
      <c r="C3" s="2589"/>
      <c r="D3" s="2589"/>
      <c r="E3" s="2589"/>
      <c r="F3" s="2621">
        <v>42552</v>
      </c>
      <c r="G3" s="2590"/>
      <c r="H3" s="2591" t="s">
        <v>317</v>
      </c>
      <c r="I3" s="2591"/>
      <c r="J3" s="2591"/>
      <c r="K3" s="2591"/>
      <c r="L3" s="2591"/>
      <c r="M3" s="2591"/>
      <c r="N3" s="2591"/>
      <c r="O3" s="2591"/>
    </row>
    <row r="4" spans="2:15" s="1404" customFormat="1" ht="19.5" thickBot="1">
      <c r="B4" s="1387"/>
      <c r="C4" s="1387"/>
      <c r="F4" s="1405"/>
      <c r="I4" s="1405"/>
      <c r="L4" s="1405"/>
      <c r="O4" s="1405"/>
    </row>
    <row r="5" spans="2:15" s="1404" customFormat="1" ht="18.75" customHeight="1">
      <c r="B5" s="2592" t="s">
        <v>9</v>
      </c>
      <c r="C5" s="2593"/>
      <c r="D5" s="2567" t="s">
        <v>0</v>
      </c>
      <c r="E5" s="2563"/>
      <c r="F5" s="2598"/>
      <c r="G5" s="2567" t="s">
        <v>1</v>
      </c>
      <c r="H5" s="2563"/>
      <c r="I5" s="2598"/>
      <c r="J5" s="2567">
        <v>3</v>
      </c>
      <c r="K5" s="2563"/>
      <c r="L5" s="2598"/>
      <c r="M5" s="2602" t="s">
        <v>21</v>
      </c>
      <c r="N5" s="2603"/>
      <c r="O5" s="2604"/>
    </row>
    <row r="6" spans="2:15" s="1404" customFormat="1" ht="18.75" customHeight="1" thickBot="1">
      <c r="B6" s="2594"/>
      <c r="C6" s="2595"/>
      <c r="D6" s="2599"/>
      <c r="E6" s="2600"/>
      <c r="F6" s="2601"/>
      <c r="G6" s="2599"/>
      <c r="H6" s="2600"/>
      <c r="I6" s="2601"/>
      <c r="J6" s="2599"/>
      <c r="K6" s="2600"/>
      <c r="L6" s="2601"/>
      <c r="M6" s="2605"/>
      <c r="N6" s="2606"/>
      <c r="O6" s="2607"/>
    </row>
    <row r="7" spans="2:15" s="1404" customFormat="1" ht="207" customHeight="1" thickBot="1">
      <c r="B7" s="2596"/>
      <c r="C7" s="2597"/>
      <c r="D7" s="1407" t="s">
        <v>27</v>
      </c>
      <c r="E7" s="1407" t="s">
        <v>28</v>
      </c>
      <c r="F7" s="1409" t="s">
        <v>4</v>
      </c>
      <c r="G7" s="1406" t="s">
        <v>27</v>
      </c>
      <c r="H7" s="1407" t="s">
        <v>28</v>
      </c>
      <c r="I7" s="1408" t="s">
        <v>4</v>
      </c>
      <c r="J7" s="1409" t="s">
        <v>27</v>
      </c>
      <c r="K7" s="1406" t="s">
        <v>28</v>
      </c>
      <c r="L7" s="1409" t="s">
        <v>4</v>
      </c>
      <c r="M7" s="1406" t="s">
        <v>27</v>
      </c>
      <c r="N7" s="1407" t="s">
        <v>28</v>
      </c>
      <c r="O7" s="1409" t="s">
        <v>4</v>
      </c>
    </row>
    <row r="8" spans="2:15" s="1404" customFormat="1" ht="20.25" customHeight="1" thickBot="1">
      <c r="B8" s="2566" t="s">
        <v>22</v>
      </c>
      <c r="C8" s="2586"/>
      <c r="D8" s="1596">
        <f aca="true" t="shared" si="0" ref="D8:O8">SUM(D9:D11)</f>
        <v>0</v>
      </c>
      <c r="E8" s="1596">
        <f t="shared" si="0"/>
        <v>15</v>
      </c>
      <c r="F8" s="1596">
        <f t="shared" si="0"/>
        <v>15</v>
      </c>
      <c r="G8" s="1596">
        <f t="shared" si="0"/>
        <v>0</v>
      </c>
      <c r="H8" s="1596">
        <f t="shared" si="0"/>
        <v>4</v>
      </c>
      <c r="I8" s="1597">
        <f t="shared" si="0"/>
        <v>4</v>
      </c>
      <c r="J8" s="1598">
        <f t="shared" si="0"/>
        <v>0</v>
      </c>
      <c r="K8" s="1596">
        <f t="shared" si="0"/>
        <v>0</v>
      </c>
      <c r="L8" s="1597">
        <f t="shared" si="0"/>
        <v>0</v>
      </c>
      <c r="M8" s="1598">
        <f t="shared" si="0"/>
        <v>0</v>
      </c>
      <c r="N8" s="1596">
        <f t="shared" si="0"/>
        <v>19</v>
      </c>
      <c r="O8" s="1597">
        <f t="shared" si="0"/>
        <v>19</v>
      </c>
    </row>
    <row r="9" spans="2:15" ht="18.75">
      <c r="B9" s="1662" t="s">
        <v>287</v>
      </c>
      <c r="C9" s="1414" t="s">
        <v>248</v>
      </c>
      <c r="D9" s="1980">
        <v>0</v>
      </c>
      <c r="E9" s="1966">
        <v>11</v>
      </c>
      <c r="F9" s="1983">
        <v>11</v>
      </c>
      <c r="G9" s="1987">
        <v>0</v>
      </c>
      <c r="H9" s="1966">
        <v>0</v>
      </c>
      <c r="I9" s="1983">
        <v>0</v>
      </c>
      <c r="J9" s="1987">
        <v>0</v>
      </c>
      <c r="K9" s="1966">
        <v>0</v>
      </c>
      <c r="L9" s="1983">
        <v>0</v>
      </c>
      <c r="M9" s="1987">
        <v>0</v>
      </c>
      <c r="N9" s="1966">
        <v>11</v>
      </c>
      <c r="O9" s="1983">
        <v>11</v>
      </c>
    </row>
    <row r="10" spans="2:15" ht="18.75">
      <c r="B10" s="1662" t="s">
        <v>298</v>
      </c>
      <c r="C10" s="1414" t="s">
        <v>280</v>
      </c>
      <c r="D10" s="1981">
        <v>0</v>
      </c>
      <c r="E10" s="1538">
        <v>4</v>
      </c>
      <c r="F10" s="1984">
        <v>4</v>
      </c>
      <c r="G10" s="1988">
        <v>0</v>
      </c>
      <c r="H10" s="1538">
        <v>0</v>
      </c>
      <c r="I10" s="1984">
        <v>0</v>
      </c>
      <c r="J10" s="1988">
        <v>0</v>
      </c>
      <c r="K10" s="1538">
        <v>0</v>
      </c>
      <c r="L10" s="1984">
        <v>0</v>
      </c>
      <c r="M10" s="1988">
        <v>0</v>
      </c>
      <c r="N10" s="1538">
        <v>4</v>
      </c>
      <c r="O10" s="1984">
        <v>4</v>
      </c>
    </row>
    <row r="11" spans="2:15" ht="19.5" thickBot="1">
      <c r="B11" s="1974" t="s">
        <v>299</v>
      </c>
      <c r="C11" s="1607" t="s">
        <v>282</v>
      </c>
      <c r="D11" s="1982">
        <v>0</v>
      </c>
      <c r="E11" s="1545">
        <v>0</v>
      </c>
      <c r="F11" s="1985">
        <v>0</v>
      </c>
      <c r="G11" s="1989">
        <v>0</v>
      </c>
      <c r="H11" s="1545">
        <v>4</v>
      </c>
      <c r="I11" s="1985">
        <v>4</v>
      </c>
      <c r="J11" s="1989">
        <v>0</v>
      </c>
      <c r="K11" s="1545">
        <v>0</v>
      </c>
      <c r="L11" s="1985">
        <v>0</v>
      </c>
      <c r="M11" s="1989">
        <v>0</v>
      </c>
      <c r="N11" s="1545">
        <v>4</v>
      </c>
      <c r="O11" s="1985">
        <v>4</v>
      </c>
    </row>
    <row r="12" spans="2:15" ht="20.25" thickBot="1">
      <c r="B12" s="2584" t="s">
        <v>16</v>
      </c>
      <c r="C12" s="2585"/>
      <c r="D12" s="1610">
        <f aca="true" t="shared" si="1" ref="D12:O12">SUM(D9:D11)</f>
        <v>0</v>
      </c>
      <c r="E12" s="1663">
        <f t="shared" si="1"/>
        <v>15</v>
      </c>
      <c r="F12" s="1611">
        <f t="shared" si="1"/>
        <v>15</v>
      </c>
      <c r="G12" s="1610">
        <f t="shared" si="1"/>
        <v>0</v>
      </c>
      <c r="H12" s="1663">
        <f t="shared" si="1"/>
        <v>4</v>
      </c>
      <c r="I12" s="1612">
        <f t="shared" si="1"/>
        <v>4</v>
      </c>
      <c r="J12" s="1611">
        <f t="shared" si="1"/>
        <v>0</v>
      </c>
      <c r="K12" s="1663">
        <f t="shared" si="1"/>
        <v>0</v>
      </c>
      <c r="L12" s="1611">
        <f t="shared" si="1"/>
        <v>0</v>
      </c>
      <c r="M12" s="1610">
        <f t="shared" si="1"/>
        <v>0</v>
      </c>
      <c r="N12" s="1663">
        <f t="shared" si="1"/>
        <v>19</v>
      </c>
      <c r="O12" s="1612">
        <f t="shared" si="1"/>
        <v>19</v>
      </c>
    </row>
    <row r="13" spans="2:15" ht="19.5">
      <c r="B13" s="2578" t="s">
        <v>23</v>
      </c>
      <c r="C13" s="2579"/>
      <c r="D13" s="1975"/>
      <c r="E13" s="1986"/>
      <c r="F13" s="1976"/>
      <c r="G13" s="1975"/>
      <c r="H13" s="1986"/>
      <c r="I13" s="1977"/>
      <c r="J13" s="690"/>
      <c r="K13" s="1986"/>
      <c r="L13" s="1976"/>
      <c r="M13" s="1975"/>
      <c r="N13" s="1986"/>
      <c r="O13" s="1977"/>
    </row>
    <row r="14" spans="2:15" ht="20.25" thickBot="1">
      <c r="B14" s="2580" t="s">
        <v>11</v>
      </c>
      <c r="C14" s="2581"/>
      <c r="D14" s="1975"/>
      <c r="E14" s="1986"/>
      <c r="F14" s="1976"/>
      <c r="G14" s="1975"/>
      <c r="H14" s="1986"/>
      <c r="I14" s="1977"/>
      <c r="J14" s="690"/>
      <c r="K14" s="1986"/>
      <c r="L14" s="1976"/>
      <c r="M14" s="1975"/>
      <c r="N14" s="1986"/>
      <c r="O14" s="1977"/>
    </row>
    <row r="15" spans="2:15" ht="18.75">
      <c r="B15" s="1662" t="s">
        <v>287</v>
      </c>
      <c r="C15" s="1414" t="s">
        <v>248</v>
      </c>
      <c r="D15" s="1980">
        <v>0</v>
      </c>
      <c r="E15" s="1966">
        <v>11</v>
      </c>
      <c r="F15" s="1983">
        <v>11</v>
      </c>
      <c r="G15" s="1987">
        <v>0</v>
      </c>
      <c r="H15" s="1966">
        <v>0</v>
      </c>
      <c r="I15" s="1983">
        <v>0</v>
      </c>
      <c r="J15" s="1987">
        <v>0</v>
      </c>
      <c r="K15" s="1966">
        <v>0</v>
      </c>
      <c r="L15" s="1983">
        <v>0</v>
      </c>
      <c r="M15" s="1987">
        <v>0</v>
      </c>
      <c r="N15" s="1966">
        <v>11</v>
      </c>
      <c r="O15" s="1983">
        <v>11</v>
      </c>
    </row>
    <row r="16" spans="2:15" ht="18.75">
      <c r="B16" s="1662" t="s">
        <v>298</v>
      </c>
      <c r="C16" s="1414" t="s">
        <v>280</v>
      </c>
      <c r="D16" s="1981">
        <v>0</v>
      </c>
      <c r="E16" s="1538">
        <v>4</v>
      </c>
      <c r="F16" s="1984">
        <v>4</v>
      </c>
      <c r="G16" s="1988">
        <v>0</v>
      </c>
      <c r="H16" s="1538">
        <v>0</v>
      </c>
      <c r="I16" s="1984">
        <v>0</v>
      </c>
      <c r="J16" s="1988">
        <v>0</v>
      </c>
      <c r="K16" s="1538">
        <v>0</v>
      </c>
      <c r="L16" s="1984">
        <v>0</v>
      </c>
      <c r="M16" s="1988">
        <v>0</v>
      </c>
      <c r="N16" s="1538">
        <v>4</v>
      </c>
      <c r="O16" s="1984">
        <v>4</v>
      </c>
    </row>
    <row r="17" spans="2:15" ht="19.5" thickBot="1">
      <c r="B17" s="1974" t="s">
        <v>299</v>
      </c>
      <c r="C17" s="1607" t="s">
        <v>282</v>
      </c>
      <c r="D17" s="1982">
        <v>0</v>
      </c>
      <c r="E17" s="1545">
        <v>0</v>
      </c>
      <c r="F17" s="1985">
        <v>0</v>
      </c>
      <c r="G17" s="1989">
        <v>0</v>
      </c>
      <c r="H17" s="1545">
        <v>4</v>
      </c>
      <c r="I17" s="1985">
        <v>4</v>
      </c>
      <c r="J17" s="1989">
        <v>0</v>
      </c>
      <c r="K17" s="1545">
        <v>0</v>
      </c>
      <c r="L17" s="1985">
        <v>0</v>
      </c>
      <c r="M17" s="1989">
        <v>0</v>
      </c>
      <c r="N17" s="1545">
        <v>4</v>
      </c>
      <c r="O17" s="1985">
        <v>4</v>
      </c>
    </row>
    <row r="18" spans="2:15" ht="20.25" thickBot="1">
      <c r="B18" s="2584" t="s">
        <v>8</v>
      </c>
      <c r="C18" s="2585"/>
      <c r="D18" s="1610">
        <f aca="true" t="shared" si="2" ref="D18:O18">SUM(D15:D17)</f>
        <v>0</v>
      </c>
      <c r="E18" s="1663">
        <f t="shared" si="2"/>
        <v>15</v>
      </c>
      <c r="F18" s="1612">
        <f t="shared" si="2"/>
        <v>15</v>
      </c>
      <c r="G18" s="1611">
        <f t="shared" si="2"/>
        <v>0</v>
      </c>
      <c r="H18" s="1663">
        <f t="shared" si="2"/>
        <v>4</v>
      </c>
      <c r="I18" s="1611">
        <f t="shared" si="2"/>
        <v>4</v>
      </c>
      <c r="J18" s="1610">
        <f t="shared" si="2"/>
        <v>0</v>
      </c>
      <c r="K18" s="1663">
        <f t="shared" si="2"/>
        <v>0</v>
      </c>
      <c r="L18" s="1612">
        <f t="shared" si="2"/>
        <v>0</v>
      </c>
      <c r="M18" s="1611">
        <f t="shared" si="2"/>
        <v>0</v>
      </c>
      <c r="N18" s="1663">
        <f t="shared" si="2"/>
        <v>19</v>
      </c>
      <c r="O18" s="1612">
        <f t="shared" si="2"/>
        <v>19</v>
      </c>
    </row>
    <row r="19" spans="2:15" ht="20.25" customHeight="1" thickBot="1">
      <c r="B19" s="2622" t="s">
        <v>26</v>
      </c>
      <c r="C19" s="2623"/>
      <c r="D19" s="1975"/>
      <c r="E19" s="1986"/>
      <c r="F19" s="1977"/>
      <c r="G19" s="690"/>
      <c r="H19" s="1986"/>
      <c r="I19" s="1976"/>
      <c r="J19" s="1975"/>
      <c r="K19" s="1986"/>
      <c r="L19" s="1977"/>
      <c r="M19" s="690"/>
      <c r="N19" s="1986"/>
      <c r="O19" s="1977"/>
    </row>
    <row r="20" spans="2:15" ht="18.75">
      <c r="B20" s="1662" t="s">
        <v>287</v>
      </c>
      <c r="C20" s="1414" t="s">
        <v>248</v>
      </c>
      <c r="D20" s="1980">
        <v>0</v>
      </c>
      <c r="E20" s="1966">
        <v>0</v>
      </c>
      <c r="F20" s="1983">
        <v>0</v>
      </c>
      <c r="G20" s="1987">
        <v>0</v>
      </c>
      <c r="H20" s="1966">
        <v>0</v>
      </c>
      <c r="I20" s="1983">
        <v>0</v>
      </c>
      <c r="J20" s="1987">
        <v>0</v>
      </c>
      <c r="K20" s="1966">
        <v>0</v>
      </c>
      <c r="L20" s="1983">
        <v>0</v>
      </c>
      <c r="M20" s="1987">
        <v>0</v>
      </c>
      <c r="N20" s="1966">
        <v>0</v>
      </c>
      <c r="O20" s="1983">
        <v>0</v>
      </c>
    </row>
    <row r="21" spans="2:15" ht="18.75">
      <c r="B21" s="1662" t="s">
        <v>298</v>
      </c>
      <c r="C21" s="1414" t="s">
        <v>280</v>
      </c>
      <c r="D21" s="1981">
        <v>0</v>
      </c>
      <c r="E21" s="1538">
        <v>0</v>
      </c>
      <c r="F21" s="1984">
        <v>0</v>
      </c>
      <c r="G21" s="1988">
        <v>0</v>
      </c>
      <c r="H21" s="1538">
        <v>0</v>
      </c>
      <c r="I21" s="1984">
        <v>0</v>
      </c>
      <c r="J21" s="1988">
        <v>0</v>
      </c>
      <c r="K21" s="1538">
        <v>0</v>
      </c>
      <c r="L21" s="1984">
        <v>0</v>
      </c>
      <c r="M21" s="1988">
        <v>0</v>
      </c>
      <c r="N21" s="1538">
        <v>0</v>
      </c>
      <c r="O21" s="1984">
        <v>0</v>
      </c>
    </row>
    <row r="22" spans="2:16" ht="19.5" thickBot="1">
      <c r="B22" s="1662" t="s">
        <v>299</v>
      </c>
      <c r="C22" s="1414" t="s">
        <v>282</v>
      </c>
      <c r="D22" s="1981">
        <v>0</v>
      </c>
      <c r="E22" s="1538">
        <v>0</v>
      </c>
      <c r="F22" s="1985">
        <v>0</v>
      </c>
      <c r="G22" s="1988">
        <v>0</v>
      </c>
      <c r="H22" s="1538">
        <v>0</v>
      </c>
      <c r="I22" s="1985">
        <v>0</v>
      </c>
      <c r="J22" s="1988">
        <v>0</v>
      </c>
      <c r="K22" s="1538">
        <v>0</v>
      </c>
      <c r="L22" s="1985">
        <v>0</v>
      </c>
      <c r="M22" s="1988">
        <v>0</v>
      </c>
      <c r="N22" s="1538">
        <v>0</v>
      </c>
      <c r="O22" s="1985">
        <v>0</v>
      </c>
      <c r="P22" s="1978"/>
    </row>
    <row r="23" spans="2:15" ht="20.25" thickBot="1">
      <c r="B23" s="2584" t="s">
        <v>13</v>
      </c>
      <c r="C23" s="2585"/>
      <c r="D23" s="1577">
        <f aca="true" t="shared" si="3" ref="D23:O23">SUM(D20:D22)</f>
        <v>0</v>
      </c>
      <c r="E23" s="1579">
        <f t="shared" si="3"/>
        <v>0</v>
      </c>
      <c r="F23" s="1622">
        <f t="shared" si="3"/>
        <v>0</v>
      </c>
      <c r="G23" s="1578">
        <f t="shared" si="3"/>
        <v>0</v>
      </c>
      <c r="H23" s="1579">
        <f t="shared" si="3"/>
        <v>0</v>
      </c>
      <c r="I23" s="1621">
        <f t="shared" si="3"/>
        <v>0</v>
      </c>
      <c r="J23" s="1577">
        <f t="shared" si="3"/>
        <v>0</v>
      </c>
      <c r="K23" s="1579">
        <f t="shared" si="3"/>
        <v>0</v>
      </c>
      <c r="L23" s="1622">
        <f t="shared" si="3"/>
        <v>0</v>
      </c>
      <c r="M23" s="1578">
        <f t="shared" si="3"/>
        <v>0</v>
      </c>
      <c r="N23" s="1579">
        <f t="shared" si="3"/>
        <v>0</v>
      </c>
      <c r="O23" s="1622">
        <f t="shared" si="3"/>
        <v>0</v>
      </c>
    </row>
    <row r="24" spans="2:15" ht="20.25" thickBot="1">
      <c r="B24" s="2584" t="s">
        <v>10</v>
      </c>
      <c r="C24" s="2585"/>
      <c r="D24" s="1584">
        <f aca="true" t="shared" si="4" ref="D24:O24">D18</f>
        <v>0</v>
      </c>
      <c r="E24" s="1589">
        <f t="shared" si="4"/>
        <v>15</v>
      </c>
      <c r="F24" s="1586">
        <f t="shared" si="4"/>
        <v>15</v>
      </c>
      <c r="G24" s="1585">
        <f t="shared" si="4"/>
        <v>0</v>
      </c>
      <c r="H24" s="1589">
        <f t="shared" si="4"/>
        <v>4</v>
      </c>
      <c r="I24" s="1585">
        <f t="shared" si="4"/>
        <v>4</v>
      </c>
      <c r="J24" s="1584">
        <f t="shared" si="4"/>
        <v>0</v>
      </c>
      <c r="K24" s="1589">
        <f t="shared" si="4"/>
        <v>0</v>
      </c>
      <c r="L24" s="1586">
        <f t="shared" si="4"/>
        <v>0</v>
      </c>
      <c r="M24" s="1585">
        <f t="shared" si="4"/>
        <v>0</v>
      </c>
      <c r="N24" s="1589">
        <f t="shared" si="4"/>
        <v>19</v>
      </c>
      <c r="O24" s="1586">
        <f t="shared" si="4"/>
        <v>19</v>
      </c>
    </row>
    <row r="25" spans="2:15" ht="20.25" thickBot="1">
      <c r="B25" s="2584" t="s">
        <v>17</v>
      </c>
      <c r="C25" s="2585"/>
      <c r="D25" s="1620">
        <f>D23</f>
        <v>0</v>
      </c>
      <c r="E25" s="1657">
        <f aca="true" t="shared" si="5" ref="E25:O25">E23</f>
        <v>0</v>
      </c>
      <c r="F25" s="1622">
        <f t="shared" si="5"/>
        <v>0</v>
      </c>
      <c r="G25" s="1621">
        <f t="shared" si="5"/>
        <v>0</v>
      </c>
      <c r="H25" s="1657">
        <f t="shared" si="5"/>
        <v>0</v>
      </c>
      <c r="I25" s="1621">
        <f t="shared" si="5"/>
        <v>0</v>
      </c>
      <c r="J25" s="1620">
        <f t="shared" si="5"/>
        <v>0</v>
      </c>
      <c r="K25" s="1657">
        <f t="shared" si="5"/>
        <v>0</v>
      </c>
      <c r="L25" s="1622">
        <f t="shared" si="5"/>
        <v>0</v>
      </c>
      <c r="M25" s="1621">
        <f t="shared" si="5"/>
        <v>0</v>
      </c>
      <c r="N25" s="1657">
        <f t="shared" si="5"/>
        <v>0</v>
      </c>
      <c r="O25" s="1622">
        <f t="shared" si="5"/>
        <v>0</v>
      </c>
    </row>
    <row r="26" spans="2:15" ht="20.25" thickBot="1">
      <c r="B26" s="2584" t="s">
        <v>18</v>
      </c>
      <c r="C26" s="2585"/>
      <c r="D26" s="1584">
        <f>D24+D25</f>
        <v>0</v>
      </c>
      <c r="E26" s="1589">
        <f aca="true" t="shared" si="6" ref="E26:O26">E24+E25</f>
        <v>15</v>
      </c>
      <c r="F26" s="1586">
        <f t="shared" si="6"/>
        <v>15</v>
      </c>
      <c r="G26" s="1585">
        <f t="shared" si="6"/>
        <v>0</v>
      </c>
      <c r="H26" s="1589">
        <f t="shared" si="6"/>
        <v>4</v>
      </c>
      <c r="I26" s="1585">
        <f t="shared" si="6"/>
        <v>4</v>
      </c>
      <c r="J26" s="1584">
        <f t="shared" si="6"/>
        <v>0</v>
      </c>
      <c r="K26" s="1589">
        <f t="shared" si="6"/>
        <v>0</v>
      </c>
      <c r="L26" s="1586">
        <f t="shared" si="6"/>
        <v>0</v>
      </c>
      <c r="M26" s="1585">
        <f t="shared" si="6"/>
        <v>0</v>
      </c>
      <c r="N26" s="1589">
        <f t="shared" si="6"/>
        <v>19</v>
      </c>
      <c r="O26" s="1586">
        <f t="shared" si="6"/>
        <v>19</v>
      </c>
    </row>
    <row r="29" spans="2:17" ht="18.75" customHeight="1">
      <c r="B29" s="2552" t="s">
        <v>283</v>
      </c>
      <c r="C29" s="2552"/>
      <c r="D29" s="2552"/>
      <c r="E29" s="2552"/>
      <c r="F29" s="2552"/>
      <c r="G29" s="2552"/>
      <c r="H29" s="2552"/>
      <c r="I29" s="2552"/>
      <c r="J29" s="2552"/>
      <c r="K29" s="2552"/>
      <c r="L29" s="2552"/>
      <c r="M29" s="2552"/>
      <c r="N29" s="2552"/>
      <c r="O29" s="2552"/>
      <c r="P29" s="2552"/>
      <c r="Q29" s="2552"/>
    </row>
  </sheetData>
  <sheetProtection/>
  <mergeCells count="21">
    <mergeCell ref="B29:Q29"/>
    <mergeCell ref="B18:C18"/>
    <mergeCell ref="B19:C19"/>
    <mergeCell ref="B23:C23"/>
    <mergeCell ref="B24:C24"/>
    <mergeCell ref="B5:C7"/>
    <mergeCell ref="B1:O1"/>
    <mergeCell ref="A2:O2"/>
    <mergeCell ref="B3:E3"/>
    <mergeCell ref="F3:G3"/>
    <mergeCell ref="H3:O3"/>
    <mergeCell ref="M5:O6"/>
    <mergeCell ref="G5:I6"/>
    <mergeCell ref="D5:F6"/>
    <mergeCell ref="B26:C26"/>
    <mergeCell ref="B12:C12"/>
    <mergeCell ref="B14:C14"/>
    <mergeCell ref="B25:C25"/>
    <mergeCell ref="J5:L6"/>
    <mergeCell ref="B13:C13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Q53"/>
  <sheetViews>
    <sheetView zoomScale="60" zoomScaleNormal="60" zoomScalePageLayoutView="0" workbookViewId="0" topLeftCell="A7">
      <selection activeCell="U44" sqref="U44"/>
    </sheetView>
  </sheetViews>
  <sheetFormatPr defaultColWidth="9.00390625" defaultRowHeight="12.75"/>
  <cols>
    <col min="1" max="1" width="9.125" style="1425" customWidth="1"/>
    <col min="2" max="2" width="13.625" style="1425" customWidth="1"/>
    <col min="3" max="3" width="66.75390625" style="1425" customWidth="1"/>
    <col min="4" max="4" width="11.625" style="1425" customWidth="1"/>
    <col min="5" max="5" width="14.625" style="1425" customWidth="1"/>
    <col min="6" max="6" width="10.75390625" style="1426" customWidth="1"/>
    <col min="7" max="7" width="11.125" style="1425" customWidth="1"/>
    <col min="8" max="8" width="13.75390625" style="1425" customWidth="1"/>
    <col min="9" max="9" width="12.125" style="1426" customWidth="1"/>
    <col min="10" max="10" width="10.75390625" style="1425" customWidth="1"/>
    <col min="11" max="11" width="12.75390625" style="1425" customWidth="1"/>
    <col min="12" max="12" width="12.625" style="1426" customWidth="1"/>
    <col min="13" max="13" width="17.75390625" style="1425" customWidth="1"/>
    <col min="14" max="14" width="15.125" style="1425" customWidth="1"/>
    <col min="15" max="15" width="12.00390625" style="1426" customWidth="1"/>
    <col min="16" max="16384" width="9.125" style="1425" customWidth="1"/>
  </cols>
  <sheetData>
    <row r="1" spans="1:15" s="1404" customFormat="1" ht="18.75" customHeight="1">
      <c r="A1" s="1416"/>
      <c r="B1" s="2544" t="str">
        <f>'[3]СПО'!B1</f>
        <v>Гуманитарно-педагогическая академия (филиал) ФГАОУ ВО «КФУ им. В. И. Вернадского» в г. Ялте</v>
      </c>
      <c r="C1" s="2544"/>
      <c r="D1" s="2544"/>
      <c r="E1" s="2544"/>
      <c r="F1" s="2544"/>
      <c r="G1" s="2544"/>
      <c r="H1" s="2544"/>
      <c r="I1" s="2544"/>
      <c r="J1" s="2544"/>
      <c r="K1" s="2544"/>
      <c r="L1" s="2544"/>
      <c r="M1" s="2544"/>
      <c r="N1" s="2544"/>
      <c r="O1" s="2544"/>
    </row>
    <row r="2" spans="1:15" s="1404" customFormat="1" ht="18.75">
      <c r="A2" s="2561"/>
      <c r="B2" s="2561"/>
      <c r="C2" s="2561"/>
      <c r="D2" s="2561"/>
      <c r="E2" s="2561"/>
      <c r="F2" s="2561"/>
      <c r="G2" s="2561"/>
      <c r="H2" s="2561"/>
      <c r="I2" s="2561"/>
      <c r="J2" s="2561"/>
      <c r="K2" s="2561"/>
      <c r="L2" s="2561"/>
      <c r="M2" s="2561"/>
      <c r="N2" s="2561"/>
      <c r="O2" s="2561"/>
    </row>
    <row r="3" spans="1:15" s="1404" customFormat="1" ht="18.75" customHeight="1">
      <c r="A3" s="1416"/>
      <c r="B3" s="2589" t="s">
        <v>318</v>
      </c>
      <c r="C3" s="2589"/>
      <c r="D3" s="2589"/>
      <c r="E3" s="2589"/>
      <c r="F3" s="2590" t="str">
        <f>'[3]СПО'!F3</f>
        <v>01.07.2016 г.</v>
      </c>
      <c r="G3" s="2590"/>
      <c r="H3" s="2591" t="s">
        <v>317</v>
      </c>
      <c r="I3" s="2591"/>
      <c r="J3" s="2591"/>
      <c r="K3" s="2591"/>
      <c r="L3" s="2591"/>
      <c r="M3" s="2591"/>
      <c r="N3" s="2591"/>
      <c r="O3" s="2591"/>
    </row>
    <row r="4" spans="2:15" s="1404" customFormat="1" ht="19.5" thickBot="1">
      <c r="B4" s="1387"/>
      <c r="C4" s="1387"/>
      <c r="F4" s="1405"/>
      <c r="I4" s="1405"/>
      <c r="L4" s="1405"/>
      <c r="O4" s="1405"/>
    </row>
    <row r="5" spans="2:15" s="1404" customFormat="1" ht="18.75" customHeight="1" thickBot="1">
      <c r="B5" s="2592" t="s">
        <v>9</v>
      </c>
      <c r="C5" s="2592"/>
      <c r="D5" s="2567" t="s">
        <v>0</v>
      </c>
      <c r="E5" s="2567"/>
      <c r="F5" s="2567"/>
      <c r="G5" s="2564" t="s">
        <v>1</v>
      </c>
      <c r="H5" s="2564"/>
      <c r="I5" s="2564"/>
      <c r="J5" s="2624">
        <v>3</v>
      </c>
      <c r="K5" s="2624"/>
      <c r="L5" s="2624"/>
      <c r="M5" s="2558" t="s">
        <v>21</v>
      </c>
      <c r="N5" s="2558"/>
      <c r="O5" s="2558"/>
    </row>
    <row r="6" spans="2:15" s="1404" customFormat="1" ht="18.75" customHeight="1" thickBot="1">
      <c r="B6" s="2592"/>
      <c r="C6" s="2592"/>
      <c r="D6" s="2567"/>
      <c r="E6" s="2567"/>
      <c r="F6" s="2567"/>
      <c r="G6" s="2564"/>
      <c r="H6" s="2564"/>
      <c r="I6" s="2564"/>
      <c r="J6" s="2624"/>
      <c r="K6" s="2624"/>
      <c r="L6" s="2624"/>
      <c r="M6" s="2558"/>
      <c r="N6" s="2558"/>
      <c r="O6" s="2558"/>
    </row>
    <row r="7" spans="2:15" s="1404" customFormat="1" ht="113.25" thickBot="1">
      <c r="B7" s="2592"/>
      <c r="C7" s="2592"/>
      <c r="D7" s="1407" t="s">
        <v>27</v>
      </c>
      <c r="E7" s="1407" t="s">
        <v>28</v>
      </c>
      <c r="F7" s="1408" t="s">
        <v>4</v>
      </c>
      <c r="G7" s="1407" t="s">
        <v>27</v>
      </c>
      <c r="H7" s="1407" t="s">
        <v>28</v>
      </c>
      <c r="I7" s="1409" t="s">
        <v>4</v>
      </c>
      <c r="J7" s="1967" t="s">
        <v>27</v>
      </c>
      <c r="K7" s="1968" t="s">
        <v>28</v>
      </c>
      <c r="L7" s="1969" t="s">
        <v>4</v>
      </c>
      <c r="M7" s="1407" t="s">
        <v>27</v>
      </c>
      <c r="N7" s="1407" t="s">
        <v>28</v>
      </c>
      <c r="O7" s="1409" t="s">
        <v>4</v>
      </c>
    </row>
    <row r="8" spans="2:15" s="1404" customFormat="1" ht="20.25" customHeight="1" thickBot="1">
      <c r="B8" s="2625" t="s">
        <v>22</v>
      </c>
      <c r="C8" s="2625"/>
      <c r="D8" s="1596">
        <f aca="true" t="shared" si="0" ref="D8:O8">SUM(D9:D20)</f>
        <v>63</v>
      </c>
      <c r="E8" s="1596">
        <f t="shared" si="0"/>
        <v>20</v>
      </c>
      <c r="F8" s="1597">
        <f t="shared" si="0"/>
        <v>83</v>
      </c>
      <c r="G8" s="1596">
        <f t="shared" si="0"/>
        <v>73</v>
      </c>
      <c r="H8" s="1596">
        <f t="shared" si="0"/>
        <v>255</v>
      </c>
      <c r="I8" s="1597">
        <f t="shared" si="0"/>
        <v>328</v>
      </c>
      <c r="J8" s="1596">
        <f t="shared" si="0"/>
        <v>0</v>
      </c>
      <c r="K8" s="1596">
        <f t="shared" si="0"/>
        <v>1</v>
      </c>
      <c r="L8" s="1597">
        <f t="shared" si="0"/>
        <v>1</v>
      </c>
      <c r="M8" s="1596">
        <f t="shared" si="0"/>
        <v>136</v>
      </c>
      <c r="N8" s="1596">
        <f t="shared" si="0"/>
        <v>276</v>
      </c>
      <c r="O8" s="1597">
        <f t="shared" si="0"/>
        <v>412</v>
      </c>
    </row>
    <row r="9" spans="2:15" ht="18.75">
      <c r="B9" s="1568" t="s">
        <v>284</v>
      </c>
      <c r="C9" s="1569" t="s">
        <v>242</v>
      </c>
      <c r="D9" s="1570">
        <v>9</v>
      </c>
      <c r="E9" s="1571">
        <v>0</v>
      </c>
      <c r="F9" s="1572">
        <v>9</v>
      </c>
      <c r="G9" s="1573">
        <v>5</v>
      </c>
      <c r="H9" s="1571">
        <v>3</v>
      </c>
      <c r="I9" s="1572">
        <v>8</v>
      </c>
      <c r="J9" s="1573">
        <v>0</v>
      </c>
      <c r="K9" s="1571">
        <v>0</v>
      </c>
      <c r="L9" s="1572">
        <v>0</v>
      </c>
      <c r="M9" s="1573">
        <v>14</v>
      </c>
      <c r="N9" s="1571">
        <v>3</v>
      </c>
      <c r="O9" s="1572">
        <v>17</v>
      </c>
    </row>
    <row r="10" spans="2:15" ht="18.75">
      <c r="B10" s="1574" t="s">
        <v>285</v>
      </c>
      <c r="C10" s="1414" t="s">
        <v>244</v>
      </c>
      <c r="D10" s="1537">
        <v>3</v>
      </c>
      <c r="E10" s="1395">
        <v>5</v>
      </c>
      <c r="F10" s="1536">
        <v>8</v>
      </c>
      <c r="G10" s="1396">
        <v>0</v>
      </c>
      <c r="H10" s="1395">
        <v>8</v>
      </c>
      <c r="I10" s="1536">
        <v>8</v>
      </c>
      <c r="J10" s="1396">
        <v>0</v>
      </c>
      <c r="K10" s="1395">
        <v>0</v>
      </c>
      <c r="L10" s="1536">
        <v>0</v>
      </c>
      <c r="M10" s="1396">
        <v>3</v>
      </c>
      <c r="N10" s="1395">
        <v>13</v>
      </c>
      <c r="O10" s="1536">
        <v>16</v>
      </c>
    </row>
    <row r="11" spans="2:15" ht="18.75">
      <c r="B11" s="1574" t="s">
        <v>286</v>
      </c>
      <c r="C11" s="1414" t="s">
        <v>246</v>
      </c>
      <c r="D11" s="1537">
        <v>10</v>
      </c>
      <c r="E11" s="1395">
        <v>2</v>
      </c>
      <c r="F11" s="1536">
        <v>12</v>
      </c>
      <c r="G11" s="1396">
        <v>24</v>
      </c>
      <c r="H11" s="1395">
        <v>19</v>
      </c>
      <c r="I11" s="1536">
        <v>43</v>
      </c>
      <c r="J11" s="1396">
        <v>0</v>
      </c>
      <c r="K11" s="1395">
        <v>0</v>
      </c>
      <c r="L11" s="1536">
        <v>0</v>
      </c>
      <c r="M11" s="1396">
        <v>34</v>
      </c>
      <c r="N11" s="1395">
        <v>21</v>
      </c>
      <c r="O11" s="1536">
        <v>55</v>
      </c>
    </row>
    <row r="12" spans="2:15" ht="18.75">
      <c r="B12" s="1574" t="s">
        <v>287</v>
      </c>
      <c r="C12" s="1414" t="s">
        <v>248</v>
      </c>
      <c r="D12" s="1537">
        <v>0</v>
      </c>
      <c r="E12" s="1395">
        <v>0</v>
      </c>
      <c r="F12" s="1536">
        <v>0</v>
      </c>
      <c r="G12" s="1396">
        <v>0</v>
      </c>
      <c r="H12" s="1395">
        <v>32</v>
      </c>
      <c r="I12" s="1536">
        <v>32</v>
      </c>
      <c r="J12" s="1396">
        <v>0</v>
      </c>
      <c r="K12" s="1395">
        <v>0</v>
      </c>
      <c r="L12" s="1536">
        <v>0</v>
      </c>
      <c r="M12" s="1396">
        <v>0</v>
      </c>
      <c r="N12" s="1395">
        <v>32</v>
      </c>
      <c r="O12" s="1536">
        <v>32</v>
      </c>
    </row>
    <row r="13" spans="2:15" ht="18.75">
      <c r="B13" s="1574" t="s">
        <v>288</v>
      </c>
      <c r="C13" s="1414" t="s">
        <v>289</v>
      </c>
      <c r="D13" s="1537">
        <v>3</v>
      </c>
      <c r="E13" s="1395">
        <v>1</v>
      </c>
      <c r="F13" s="1536">
        <v>4</v>
      </c>
      <c r="G13" s="1396">
        <v>0</v>
      </c>
      <c r="H13" s="1395">
        <v>0</v>
      </c>
      <c r="I13" s="1536">
        <v>0</v>
      </c>
      <c r="J13" s="1396">
        <v>0</v>
      </c>
      <c r="K13" s="1395">
        <v>0</v>
      </c>
      <c r="L13" s="1536">
        <v>0</v>
      </c>
      <c r="M13" s="1396">
        <v>3</v>
      </c>
      <c r="N13" s="1395">
        <v>1</v>
      </c>
      <c r="O13" s="1536">
        <v>4</v>
      </c>
    </row>
    <row r="14" spans="2:15" ht="18.75">
      <c r="B14" s="1574" t="s">
        <v>290</v>
      </c>
      <c r="C14" s="1414" t="s">
        <v>252</v>
      </c>
      <c r="D14" s="1537">
        <v>22</v>
      </c>
      <c r="E14" s="1395">
        <v>7</v>
      </c>
      <c r="F14" s="1536">
        <v>29</v>
      </c>
      <c r="G14" s="1396">
        <v>27</v>
      </c>
      <c r="H14" s="1395">
        <v>85</v>
      </c>
      <c r="I14" s="1536">
        <v>112</v>
      </c>
      <c r="J14" s="1396">
        <v>0</v>
      </c>
      <c r="K14" s="1395">
        <v>0</v>
      </c>
      <c r="L14" s="1536">
        <v>0</v>
      </c>
      <c r="M14" s="1396">
        <v>49</v>
      </c>
      <c r="N14" s="1395">
        <v>92</v>
      </c>
      <c r="O14" s="1536">
        <v>141</v>
      </c>
    </row>
    <row r="15" spans="2:15" ht="18.75">
      <c r="B15" s="1574" t="s">
        <v>291</v>
      </c>
      <c r="C15" s="1414" t="s">
        <v>254</v>
      </c>
      <c r="D15" s="1537">
        <v>5</v>
      </c>
      <c r="E15" s="1395">
        <v>1</v>
      </c>
      <c r="F15" s="1536">
        <v>6</v>
      </c>
      <c r="G15" s="1396">
        <v>10</v>
      </c>
      <c r="H15" s="1395">
        <v>27</v>
      </c>
      <c r="I15" s="1536">
        <v>37</v>
      </c>
      <c r="J15" s="1396">
        <v>0</v>
      </c>
      <c r="K15" s="1395">
        <v>1</v>
      </c>
      <c r="L15" s="1536">
        <v>1</v>
      </c>
      <c r="M15" s="1396">
        <v>15</v>
      </c>
      <c r="N15" s="1395">
        <v>29</v>
      </c>
      <c r="O15" s="1536">
        <v>44</v>
      </c>
    </row>
    <row r="16" spans="2:15" ht="18.75">
      <c r="B16" s="1574" t="s">
        <v>292</v>
      </c>
      <c r="C16" s="1414" t="s">
        <v>258</v>
      </c>
      <c r="D16" s="1537">
        <v>6</v>
      </c>
      <c r="E16" s="1395">
        <v>2</v>
      </c>
      <c r="F16" s="1536">
        <v>8</v>
      </c>
      <c r="G16" s="1396">
        <v>2</v>
      </c>
      <c r="H16" s="1395">
        <v>56</v>
      </c>
      <c r="I16" s="1536">
        <v>58</v>
      </c>
      <c r="J16" s="1396">
        <v>0</v>
      </c>
      <c r="K16" s="1395">
        <v>0</v>
      </c>
      <c r="L16" s="1536">
        <v>0</v>
      </c>
      <c r="M16" s="1396">
        <v>8</v>
      </c>
      <c r="N16" s="1395">
        <v>58</v>
      </c>
      <c r="O16" s="1536">
        <v>66</v>
      </c>
    </row>
    <row r="17" spans="2:15" ht="18.75">
      <c r="B17" s="1574" t="s">
        <v>293</v>
      </c>
      <c r="C17" s="1414" t="s">
        <v>260</v>
      </c>
      <c r="D17" s="1537">
        <v>0</v>
      </c>
      <c r="E17" s="1395">
        <v>0</v>
      </c>
      <c r="F17" s="1536">
        <v>0</v>
      </c>
      <c r="G17" s="1396">
        <v>2</v>
      </c>
      <c r="H17" s="1395">
        <v>8</v>
      </c>
      <c r="I17" s="1536">
        <v>10</v>
      </c>
      <c r="J17" s="1396">
        <v>0</v>
      </c>
      <c r="K17" s="1395">
        <v>0</v>
      </c>
      <c r="L17" s="1536">
        <v>0</v>
      </c>
      <c r="M17" s="1396">
        <v>2</v>
      </c>
      <c r="N17" s="1395">
        <v>8</v>
      </c>
      <c r="O17" s="1536">
        <v>10</v>
      </c>
    </row>
    <row r="18" spans="2:15" ht="18.75">
      <c r="B18" s="1574" t="s">
        <v>294</v>
      </c>
      <c r="C18" s="1414" t="s">
        <v>270</v>
      </c>
      <c r="D18" s="1537">
        <v>5</v>
      </c>
      <c r="E18" s="1395">
        <v>1</v>
      </c>
      <c r="F18" s="1536">
        <v>6</v>
      </c>
      <c r="G18" s="1396">
        <v>3</v>
      </c>
      <c r="H18" s="1395">
        <v>1</v>
      </c>
      <c r="I18" s="1536">
        <v>4</v>
      </c>
      <c r="J18" s="1396">
        <v>0</v>
      </c>
      <c r="K18" s="1395">
        <v>0</v>
      </c>
      <c r="L18" s="1536">
        <v>0</v>
      </c>
      <c r="M18" s="1396">
        <v>8</v>
      </c>
      <c r="N18" s="1395">
        <v>2</v>
      </c>
      <c r="O18" s="1536">
        <v>10</v>
      </c>
    </row>
    <row r="19" spans="2:15" ht="18.75">
      <c r="B19" s="1574" t="s">
        <v>297</v>
      </c>
      <c r="C19" s="1414" t="s">
        <v>278</v>
      </c>
      <c r="D19" s="1537">
        <v>0</v>
      </c>
      <c r="E19" s="1395">
        <v>1</v>
      </c>
      <c r="F19" s="1536">
        <v>1</v>
      </c>
      <c r="G19" s="1396">
        <v>0</v>
      </c>
      <c r="H19" s="1395">
        <v>5</v>
      </c>
      <c r="I19" s="1536">
        <v>5</v>
      </c>
      <c r="J19" s="1396">
        <v>0</v>
      </c>
      <c r="K19" s="1395">
        <v>0</v>
      </c>
      <c r="L19" s="1536">
        <v>0</v>
      </c>
      <c r="M19" s="1396">
        <v>0</v>
      </c>
      <c r="N19" s="1395">
        <v>6</v>
      </c>
      <c r="O19" s="1536">
        <v>6</v>
      </c>
    </row>
    <row r="20" spans="2:15" ht="19.5" thickBot="1">
      <c r="B20" s="1575" t="s">
        <v>298</v>
      </c>
      <c r="C20" s="1576" t="s">
        <v>280</v>
      </c>
      <c r="D20" s="1540">
        <v>0</v>
      </c>
      <c r="E20" s="1541">
        <v>0</v>
      </c>
      <c r="F20" s="1542">
        <v>0</v>
      </c>
      <c r="G20" s="1544">
        <v>0</v>
      </c>
      <c r="H20" s="1541">
        <v>11</v>
      </c>
      <c r="I20" s="1542">
        <v>11</v>
      </c>
      <c r="J20" s="1544">
        <v>0</v>
      </c>
      <c r="K20" s="1541">
        <v>0</v>
      </c>
      <c r="L20" s="1542">
        <v>0</v>
      </c>
      <c r="M20" s="1544">
        <v>0</v>
      </c>
      <c r="N20" s="1541">
        <v>11</v>
      </c>
      <c r="O20" s="1542">
        <v>11</v>
      </c>
    </row>
    <row r="21" spans="2:15" ht="20.25" thickBot="1">
      <c r="B21" s="2626" t="s">
        <v>16</v>
      </c>
      <c r="C21" s="2626"/>
      <c r="D21" s="1620">
        <f aca="true" t="shared" si="1" ref="D21:O21">SUM(D9:D20)</f>
        <v>63</v>
      </c>
      <c r="E21" s="1620">
        <f t="shared" si="1"/>
        <v>20</v>
      </c>
      <c r="F21" s="1657">
        <f t="shared" si="1"/>
        <v>83</v>
      </c>
      <c r="G21" s="1620">
        <f t="shared" si="1"/>
        <v>73</v>
      </c>
      <c r="H21" s="1620">
        <f t="shared" si="1"/>
        <v>255</v>
      </c>
      <c r="I21" s="1657">
        <f t="shared" si="1"/>
        <v>328</v>
      </c>
      <c r="J21" s="1621">
        <f t="shared" si="1"/>
        <v>0</v>
      </c>
      <c r="K21" s="1620">
        <f t="shared" si="1"/>
        <v>1</v>
      </c>
      <c r="L21" s="1657">
        <f t="shared" si="1"/>
        <v>1</v>
      </c>
      <c r="M21" s="1620">
        <f t="shared" si="1"/>
        <v>136</v>
      </c>
      <c r="N21" s="1620">
        <f t="shared" si="1"/>
        <v>276</v>
      </c>
      <c r="O21" s="1657">
        <f t="shared" si="1"/>
        <v>412</v>
      </c>
    </row>
    <row r="22" spans="2:15" ht="19.5">
      <c r="B22" s="2617" t="s">
        <v>23</v>
      </c>
      <c r="C22" s="2617"/>
      <c r="D22" s="1658"/>
      <c r="E22" s="1659"/>
      <c r="F22" s="1660"/>
      <c r="G22" s="1659"/>
      <c r="H22" s="1659"/>
      <c r="I22" s="1660"/>
      <c r="J22" s="1659"/>
      <c r="K22" s="1659"/>
      <c r="L22" s="1660"/>
      <c r="M22" s="1659"/>
      <c r="N22" s="1659"/>
      <c r="O22" s="1661"/>
    </row>
    <row r="23" spans="2:15" ht="20.25" thickBot="1">
      <c r="B23" s="2619" t="s">
        <v>11</v>
      </c>
      <c r="C23" s="2619"/>
      <c r="D23" s="1970"/>
      <c r="E23" s="1971"/>
      <c r="F23" s="1972"/>
      <c r="G23" s="1971"/>
      <c r="H23" s="1971"/>
      <c r="I23" s="1972"/>
      <c r="J23" s="1971"/>
      <c r="K23" s="1971"/>
      <c r="L23" s="1972"/>
      <c r="M23" s="1971"/>
      <c r="N23" s="1971"/>
      <c r="O23" s="1973"/>
    </row>
    <row r="24" spans="2:15" ht="18.75">
      <c r="B24" s="1568" t="s">
        <v>284</v>
      </c>
      <c r="C24" s="1569" t="s">
        <v>242</v>
      </c>
      <c r="D24" s="1570">
        <v>8</v>
      </c>
      <c r="E24" s="1571">
        <v>0</v>
      </c>
      <c r="F24" s="1572">
        <v>8</v>
      </c>
      <c r="G24" s="1573">
        <v>5</v>
      </c>
      <c r="H24" s="1571">
        <v>3</v>
      </c>
      <c r="I24" s="1572">
        <v>8</v>
      </c>
      <c r="J24" s="1573">
        <v>0</v>
      </c>
      <c r="K24" s="1571">
        <v>0</v>
      </c>
      <c r="L24" s="1572">
        <v>0</v>
      </c>
      <c r="M24" s="1573">
        <v>13</v>
      </c>
      <c r="N24" s="1571">
        <v>3</v>
      </c>
      <c r="O24" s="1572">
        <v>16</v>
      </c>
    </row>
    <row r="25" spans="2:15" ht="18.75">
      <c r="B25" s="1574" t="s">
        <v>285</v>
      </c>
      <c r="C25" s="1414" t="s">
        <v>244</v>
      </c>
      <c r="D25" s="1537">
        <v>3</v>
      </c>
      <c r="E25" s="1395">
        <v>5</v>
      </c>
      <c r="F25" s="1536">
        <v>8</v>
      </c>
      <c r="G25" s="1396">
        <v>0</v>
      </c>
      <c r="H25" s="1395">
        <v>7</v>
      </c>
      <c r="I25" s="1536">
        <v>7</v>
      </c>
      <c r="J25" s="1396">
        <v>0</v>
      </c>
      <c r="K25" s="1395">
        <v>0</v>
      </c>
      <c r="L25" s="1536">
        <v>0</v>
      </c>
      <c r="M25" s="1396">
        <v>3</v>
      </c>
      <c r="N25" s="1395">
        <v>12</v>
      </c>
      <c r="O25" s="1536">
        <v>15</v>
      </c>
    </row>
    <row r="26" spans="2:15" ht="18.75">
      <c r="B26" s="1574" t="s">
        <v>286</v>
      </c>
      <c r="C26" s="1414" t="s">
        <v>246</v>
      </c>
      <c r="D26" s="1537">
        <v>10</v>
      </c>
      <c r="E26" s="1395">
        <v>1</v>
      </c>
      <c r="F26" s="1536">
        <v>11</v>
      </c>
      <c r="G26" s="1396">
        <v>24</v>
      </c>
      <c r="H26" s="1395">
        <v>18</v>
      </c>
      <c r="I26" s="1536">
        <v>42</v>
      </c>
      <c r="J26" s="1396">
        <v>0</v>
      </c>
      <c r="K26" s="1395">
        <v>0</v>
      </c>
      <c r="L26" s="1536">
        <v>0</v>
      </c>
      <c r="M26" s="1396">
        <v>34</v>
      </c>
      <c r="N26" s="1395">
        <v>19</v>
      </c>
      <c r="O26" s="1536">
        <v>53</v>
      </c>
    </row>
    <row r="27" spans="2:15" ht="18.75">
      <c r="B27" s="1574" t="s">
        <v>287</v>
      </c>
      <c r="C27" s="1414" t="s">
        <v>248</v>
      </c>
      <c r="D27" s="1537">
        <v>0</v>
      </c>
      <c r="E27" s="1395">
        <v>0</v>
      </c>
      <c r="F27" s="1536">
        <v>0</v>
      </c>
      <c r="G27" s="1396">
        <v>0</v>
      </c>
      <c r="H27" s="1395">
        <v>31</v>
      </c>
      <c r="I27" s="1536">
        <v>31</v>
      </c>
      <c r="J27" s="1396">
        <v>0</v>
      </c>
      <c r="K27" s="1395">
        <v>0</v>
      </c>
      <c r="L27" s="1536">
        <v>0</v>
      </c>
      <c r="M27" s="1396">
        <v>0</v>
      </c>
      <c r="N27" s="1395">
        <v>31</v>
      </c>
      <c r="O27" s="1536">
        <v>31</v>
      </c>
    </row>
    <row r="28" spans="2:15" ht="18.75">
      <c r="B28" s="1574" t="s">
        <v>288</v>
      </c>
      <c r="C28" s="1414" t="s">
        <v>289</v>
      </c>
      <c r="D28" s="1537">
        <v>2</v>
      </c>
      <c r="E28" s="1395">
        <v>1</v>
      </c>
      <c r="F28" s="1536">
        <v>3</v>
      </c>
      <c r="G28" s="1396">
        <v>0</v>
      </c>
      <c r="H28" s="1395">
        <v>0</v>
      </c>
      <c r="I28" s="1536">
        <v>0</v>
      </c>
      <c r="J28" s="1396">
        <v>0</v>
      </c>
      <c r="K28" s="1395">
        <v>0</v>
      </c>
      <c r="L28" s="1536">
        <v>0</v>
      </c>
      <c r="M28" s="1396">
        <v>2</v>
      </c>
      <c r="N28" s="1395">
        <v>1</v>
      </c>
      <c r="O28" s="1536">
        <v>3</v>
      </c>
    </row>
    <row r="29" spans="2:15" ht="18.75">
      <c r="B29" s="1574" t="s">
        <v>290</v>
      </c>
      <c r="C29" s="1414" t="s">
        <v>252</v>
      </c>
      <c r="D29" s="1537">
        <v>22</v>
      </c>
      <c r="E29" s="1395">
        <v>7</v>
      </c>
      <c r="F29" s="1536">
        <v>29</v>
      </c>
      <c r="G29" s="1396">
        <v>25</v>
      </c>
      <c r="H29" s="1395">
        <v>83</v>
      </c>
      <c r="I29" s="1536">
        <v>108</v>
      </c>
      <c r="J29" s="1396">
        <v>0</v>
      </c>
      <c r="K29" s="1395">
        <v>0</v>
      </c>
      <c r="L29" s="1536">
        <v>0</v>
      </c>
      <c r="M29" s="1396">
        <v>47</v>
      </c>
      <c r="N29" s="1395">
        <v>90</v>
      </c>
      <c r="O29" s="1536">
        <v>137</v>
      </c>
    </row>
    <row r="30" spans="2:15" ht="18.75">
      <c r="B30" s="1574" t="s">
        <v>291</v>
      </c>
      <c r="C30" s="1414" t="s">
        <v>254</v>
      </c>
      <c r="D30" s="1537">
        <v>5</v>
      </c>
      <c r="E30" s="1395">
        <v>1</v>
      </c>
      <c r="F30" s="1536">
        <v>6</v>
      </c>
      <c r="G30" s="1396">
        <v>10</v>
      </c>
      <c r="H30" s="1395">
        <v>26</v>
      </c>
      <c r="I30" s="1536">
        <v>36</v>
      </c>
      <c r="J30" s="1396">
        <v>0</v>
      </c>
      <c r="K30" s="1395">
        <v>0</v>
      </c>
      <c r="L30" s="1536">
        <v>0</v>
      </c>
      <c r="M30" s="1396">
        <v>15</v>
      </c>
      <c r="N30" s="1395">
        <v>27</v>
      </c>
      <c r="O30" s="1536">
        <v>42</v>
      </c>
    </row>
    <row r="31" spans="2:15" ht="18.75">
      <c r="B31" s="1574" t="s">
        <v>292</v>
      </c>
      <c r="C31" s="1414" t="s">
        <v>258</v>
      </c>
      <c r="D31" s="1537">
        <v>6</v>
      </c>
      <c r="E31" s="1395">
        <v>2</v>
      </c>
      <c r="F31" s="1536">
        <v>8</v>
      </c>
      <c r="G31" s="1396">
        <v>2</v>
      </c>
      <c r="H31" s="1395">
        <v>56</v>
      </c>
      <c r="I31" s="1536">
        <v>58</v>
      </c>
      <c r="J31" s="1396">
        <v>0</v>
      </c>
      <c r="K31" s="1395">
        <v>0</v>
      </c>
      <c r="L31" s="1536">
        <v>0</v>
      </c>
      <c r="M31" s="1396">
        <v>8</v>
      </c>
      <c r="N31" s="1395">
        <v>58</v>
      </c>
      <c r="O31" s="1536">
        <v>66</v>
      </c>
    </row>
    <row r="32" spans="2:15" ht="18.75">
      <c r="B32" s="1574" t="s">
        <v>293</v>
      </c>
      <c r="C32" s="1414" t="s">
        <v>260</v>
      </c>
      <c r="D32" s="1537">
        <v>0</v>
      </c>
      <c r="E32" s="1395">
        <v>0</v>
      </c>
      <c r="F32" s="1536">
        <v>0</v>
      </c>
      <c r="G32" s="1396">
        <v>1</v>
      </c>
      <c r="H32" s="1395">
        <v>8</v>
      </c>
      <c r="I32" s="1536">
        <v>9</v>
      </c>
      <c r="J32" s="1396">
        <v>0</v>
      </c>
      <c r="K32" s="1395">
        <v>0</v>
      </c>
      <c r="L32" s="1536">
        <v>0</v>
      </c>
      <c r="M32" s="1396">
        <v>1</v>
      </c>
      <c r="N32" s="1395">
        <v>8</v>
      </c>
      <c r="O32" s="1536">
        <v>9</v>
      </c>
    </row>
    <row r="33" spans="2:15" ht="18.75">
      <c r="B33" s="1574" t="s">
        <v>294</v>
      </c>
      <c r="C33" s="1414" t="s">
        <v>270</v>
      </c>
      <c r="D33" s="1537">
        <v>5</v>
      </c>
      <c r="E33" s="1395">
        <v>1</v>
      </c>
      <c r="F33" s="1536">
        <v>6</v>
      </c>
      <c r="G33" s="1396">
        <v>2</v>
      </c>
      <c r="H33" s="1395">
        <v>1</v>
      </c>
      <c r="I33" s="1536">
        <v>3</v>
      </c>
      <c r="J33" s="1396">
        <v>0</v>
      </c>
      <c r="K33" s="1395">
        <v>0</v>
      </c>
      <c r="L33" s="1536">
        <v>0</v>
      </c>
      <c r="M33" s="1396">
        <v>7</v>
      </c>
      <c r="N33" s="1395">
        <v>2</v>
      </c>
      <c r="O33" s="1536">
        <v>9</v>
      </c>
    </row>
    <row r="34" spans="2:15" ht="18.75">
      <c r="B34" s="1574" t="s">
        <v>297</v>
      </c>
      <c r="C34" s="1414" t="s">
        <v>278</v>
      </c>
      <c r="D34" s="1537">
        <v>0</v>
      </c>
      <c r="E34" s="1395">
        <v>1</v>
      </c>
      <c r="F34" s="1536">
        <v>1</v>
      </c>
      <c r="G34" s="1396">
        <v>0</v>
      </c>
      <c r="H34" s="1395">
        <v>4</v>
      </c>
      <c r="I34" s="1536">
        <v>4</v>
      </c>
      <c r="J34" s="1396">
        <v>0</v>
      </c>
      <c r="K34" s="1395">
        <v>0</v>
      </c>
      <c r="L34" s="1536">
        <v>0</v>
      </c>
      <c r="M34" s="1396">
        <v>0</v>
      </c>
      <c r="N34" s="1395">
        <v>5</v>
      </c>
      <c r="O34" s="1536">
        <v>5</v>
      </c>
    </row>
    <row r="35" spans="2:15" ht="19.5" thickBot="1">
      <c r="B35" s="1575" t="s">
        <v>298</v>
      </c>
      <c r="C35" s="1576" t="s">
        <v>280</v>
      </c>
      <c r="D35" s="1540">
        <v>0</v>
      </c>
      <c r="E35" s="1541">
        <v>0</v>
      </c>
      <c r="F35" s="1542">
        <v>0</v>
      </c>
      <c r="G35" s="1544">
        <v>0</v>
      </c>
      <c r="H35" s="1541">
        <v>8</v>
      </c>
      <c r="I35" s="1542">
        <v>8</v>
      </c>
      <c r="J35" s="1544">
        <v>0</v>
      </c>
      <c r="K35" s="1541">
        <v>0</v>
      </c>
      <c r="L35" s="1542">
        <v>0</v>
      </c>
      <c r="M35" s="1544">
        <v>0</v>
      </c>
      <c r="N35" s="1541">
        <v>8</v>
      </c>
      <c r="O35" s="1542">
        <v>8</v>
      </c>
    </row>
    <row r="36" spans="2:15" ht="18" customHeight="1" thickBot="1">
      <c r="B36" s="2618" t="s">
        <v>300</v>
      </c>
      <c r="C36" s="2618"/>
      <c r="D36" s="1620">
        <f aca="true" t="shared" si="2" ref="D36:O36">SUM(D24:D35)</f>
        <v>61</v>
      </c>
      <c r="E36" s="1620">
        <f t="shared" si="2"/>
        <v>19</v>
      </c>
      <c r="F36" s="1657">
        <f t="shared" si="2"/>
        <v>80</v>
      </c>
      <c r="G36" s="1620">
        <f t="shared" si="2"/>
        <v>69</v>
      </c>
      <c r="H36" s="1620">
        <f t="shared" si="2"/>
        <v>245</v>
      </c>
      <c r="I36" s="1657">
        <f t="shared" si="2"/>
        <v>314</v>
      </c>
      <c r="J36" s="1621">
        <f t="shared" si="2"/>
        <v>0</v>
      </c>
      <c r="K36" s="1620">
        <f t="shared" si="2"/>
        <v>0</v>
      </c>
      <c r="L36" s="1657">
        <f t="shared" si="2"/>
        <v>0</v>
      </c>
      <c r="M36" s="1620">
        <f t="shared" si="2"/>
        <v>130</v>
      </c>
      <c r="N36" s="1620">
        <f t="shared" si="2"/>
        <v>264</v>
      </c>
      <c r="O36" s="1657">
        <f t="shared" si="2"/>
        <v>394</v>
      </c>
    </row>
    <row r="37" spans="2:15" ht="20.25" customHeight="1" thickBot="1">
      <c r="B37" s="2545" t="s">
        <v>26</v>
      </c>
      <c r="C37" s="2545"/>
      <c r="D37" s="1658"/>
      <c r="E37" s="1659"/>
      <c r="F37" s="1660"/>
      <c r="G37" s="1659"/>
      <c r="H37" s="1659"/>
      <c r="I37" s="1660"/>
      <c r="J37" s="1659"/>
      <c r="K37" s="1659"/>
      <c r="L37" s="1660"/>
      <c r="M37" s="1659"/>
      <c r="N37" s="1659"/>
      <c r="O37" s="1661"/>
    </row>
    <row r="38" spans="2:15" ht="18.75">
      <c r="B38" s="1568" t="s">
        <v>284</v>
      </c>
      <c r="C38" s="1569" t="s">
        <v>242</v>
      </c>
      <c r="D38" s="1570">
        <v>1</v>
      </c>
      <c r="E38" s="1571">
        <v>0</v>
      </c>
      <c r="F38" s="1572">
        <v>1</v>
      </c>
      <c r="G38" s="1573">
        <v>0</v>
      </c>
      <c r="H38" s="1571">
        <v>0</v>
      </c>
      <c r="I38" s="1572">
        <v>0</v>
      </c>
      <c r="J38" s="1573">
        <v>0</v>
      </c>
      <c r="K38" s="1571">
        <v>0</v>
      </c>
      <c r="L38" s="1572">
        <v>0</v>
      </c>
      <c r="M38" s="1573">
        <v>1</v>
      </c>
      <c r="N38" s="1571">
        <v>0</v>
      </c>
      <c r="O38" s="1572">
        <v>1</v>
      </c>
    </row>
    <row r="39" spans="2:15" ht="18.75">
      <c r="B39" s="1574" t="s">
        <v>285</v>
      </c>
      <c r="C39" s="1414" t="s">
        <v>244</v>
      </c>
      <c r="D39" s="1537">
        <v>0</v>
      </c>
      <c r="E39" s="1395">
        <v>0</v>
      </c>
      <c r="F39" s="1536">
        <v>0</v>
      </c>
      <c r="G39" s="1396">
        <v>0</v>
      </c>
      <c r="H39" s="1395">
        <v>1</v>
      </c>
      <c r="I39" s="1536">
        <v>1</v>
      </c>
      <c r="J39" s="1396">
        <v>0</v>
      </c>
      <c r="K39" s="1395">
        <v>0</v>
      </c>
      <c r="L39" s="1536">
        <v>0</v>
      </c>
      <c r="M39" s="1396">
        <v>0</v>
      </c>
      <c r="N39" s="1395">
        <v>1</v>
      </c>
      <c r="O39" s="1536">
        <v>1</v>
      </c>
    </row>
    <row r="40" spans="2:15" ht="17.25" customHeight="1">
      <c r="B40" s="1574" t="s">
        <v>286</v>
      </c>
      <c r="C40" s="1414" t="s">
        <v>246</v>
      </c>
      <c r="D40" s="1537">
        <v>0</v>
      </c>
      <c r="E40" s="1395">
        <v>1</v>
      </c>
      <c r="F40" s="1536">
        <v>1</v>
      </c>
      <c r="G40" s="1396">
        <v>0</v>
      </c>
      <c r="H40" s="1395">
        <v>1</v>
      </c>
      <c r="I40" s="1536">
        <v>1</v>
      </c>
      <c r="J40" s="1396">
        <v>0</v>
      </c>
      <c r="K40" s="1395">
        <v>0</v>
      </c>
      <c r="L40" s="1536">
        <v>0</v>
      </c>
      <c r="M40" s="1396">
        <v>0</v>
      </c>
      <c r="N40" s="1395">
        <v>2</v>
      </c>
      <c r="O40" s="1536">
        <v>2</v>
      </c>
    </row>
    <row r="41" spans="2:15" ht="17.25" customHeight="1">
      <c r="B41" s="1574" t="s">
        <v>287</v>
      </c>
      <c r="C41" s="1414" t="s">
        <v>248</v>
      </c>
      <c r="D41" s="1537">
        <v>0</v>
      </c>
      <c r="E41" s="1395">
        <v>0</v>
      </c>
      <c r="F41" s="1536">
        <v>0</v>
      </c>
      <c r="G41" s="1396">
        <v>0</v>
      </c>
      <c r="H41" s="1395">
        <v>1</v>
      </c>
      <c r="I41" s="1536">
        <v>1</v>
      </c>
      <c r="J41" s="1396">
        <v>0</v>
      </c>
      <c r="K41" s="1395">
        <v>0</v>
      </c>
      <c r="L41" s="1536">
        <v>0</v>
      </c>
      <c r="M41" s="1396">
        <v>0</v>
      </c>
      <c r="N41" s="1395">
        <v>1</v>
      </c>
      <c r="O41" s="1536">
        <v>1</v>
      </c>
    </row>
    <row r="42" spans="2:15" ht="18.75">
      <c r="B42" s="1574" t="s">
        <v>288</v>
      </c>
      <c r="C42" s="1414" t="s">
        <v>289</v>
      </c>
      <c r="D42" s="1537">
        <v>1</v>
      </c>
      <c r="E42" s="1395">
        <v>0</v>
      </c>
      <c r="F42" s="1536">
        <v>1</v>
      </c>
      <c r="G42" s="1396">
        <v>0</v>
      </c>
      <c r="H42" s="1395">
        <v>0</v>
      </c>
      <c r="I42" s="1536">
        <v>0</v>
      </c>
      <c r="J42" s="1396">
        <v>0</v>
      </c>
      <c r="K42" s="1395">
        <v>0</v>
      </c>
      <c r="L42" s="1536">
        <v>0</v>
      </c>
      <c r="M42" s="1396">
        <v>1</v>
      </c>
      <c r="N42" s="1395">
        <v>0</v>
      </c>
      <c r="O42" s="1536">
        <v>1</v>
      </c>
    </row>
    <row r="43" spans="2:15" ht="18.75">
      <c r="B43" s="1574" t="s">
        <v>290</v>
      </c>
      <c r="C43" s="1414" t="s">
        <v>252</v>
      </c>
      <c r="D43" s="1537">
        <v>0</v>
      </c>
      <c r="E43" s="1395">
        <v>0</v>
      </c>
      <c r="F43" s="1536">
        <v>0</v>
      </c>
      <c r="G43" s="1396">
        <v>2</v>
      </c>
      <c r="H43" s="1395">
        <v>2</v>
      </c>
      <c r="I43" s="1536">
        <v>4</v>
      </c>
      <c r="J43" s="1396">
        <v>0</v>
      </c>
      <c r="K43" s="1395">
        <v>0</v>
      </c>
      <c r="L43" s="1536">
        <v>0</v>
      </c>
      <c r="M43" s="1396">
        <v>2</v>
      </c>
      <c r="N43" s="1395">
        <v>2</v>
      </c>
      <c r="O43" s="1536">
        <v>4</v>
      </c>
    </row>
    <row r="44" spans="2:15" ht="18.75">
      <c r="B44" s="1574" t="s">
        <v>291</v>
      </c>
      <c r="C44" s="1414" t="s">
        <v>254</v>
      </c>
      <c r="D44" s="1537">
        <v>0</v>
      </c>
      <c r="E44" s="1395">
        <v>0</v>
      </c>
      <c r="F44" s="1536">
        <v>0</v>
      </c>
      <c r="G44" s="1396">
        <v>0</v>
      </c>
      <c r="H44" s="1395">
        <v>1</v>
      </c>
      <c r="I44" s="1536">
        <v>1</v>
      </c>
      <c r="J44" s="1396">
        <v>0</v>
      </c>
      <c r="K44" s="1395">
        <v>1</v>
      </c>
      <c r="L44" s="1536">
        <v>1</v>
      </c>
      <c r="M44" s="1396">
        <v>0</v>
      </c>
      <c r="N44" s="1395">
        <v>2</v>
      </c>
      <c r="O44" s="1536">
        <v>2</v>
      </c>
    </row>
    <row r="45" spans="2:15" ht="18.75">
      <c r="B45" s="1574" t="s">
        <v>293</v>
      </c>
      <c r="C45" s="1414" t="s">
        <v>260</v>
      </c>
      <c r="D45" s="1537">
        <v>0</v>
      </c>
      <c r="E45" s="1395">
        <v>0</v>
      </c>
      <c r="F45" s="1536">
        <v>0</v>
      </c>
      <c r="G45" s="1396">
        <v>1</v>
      </c>
      <c r="H45" s="1395">
        <v>0</v>
      </c>
      <c r="I45" s="1536">
        <v>1</v>
      </c>
      <c r="J45" s="1396">
        <v>0</v>
      </c>
      <c r="K45" s="1395">
        <v>0</v>
      </c>
      <c r="L45" s="1536">
        <v>0</v>
      </c>
      <c r="M45" s="1396">
        <v>1</v>
      </c>
      <c r="N45" s="1395">
        <v>0</v>
      </c>
      <c r="O45" s="1536">
        <v>1</v>
      </c>
    </row>
    <row r="46" spans="2:15" ht="18.75">
      <c r="B46" s="1574" t="s">
        <v>294</v>
      </c>
      <c r="C46" s="1414" t="s">
        <v>270</v>
      </c>
      <c r="D46" s="1537">
        <v>0</v>
      </c>
      <c r="E46" s="1395">
        <v>0</v>
      </c>
      <c r="F46" s="1536">
        <v>0</v>
      </c>
      <c r="G46" s="1396">
        <v>1</v>
      </c>
      <c r="H46" s="1395">
        <v>0</v>
      </c>
      <c r="I46" s="1536">
        <v>1</v>
      </c>
      <c r="J46" s="1396">
        <v>0</v>
      </c>
      <c r="K46" s="1395">
        <v>0</v>
      </c>
      <c r="L46" s="1536">
        <v>0</v>
      </c>
      <c r="M46" s="1396">
        <v>1</v>
      </c>
      <c r="N46" s="1395">
        <v>0</v>
      </c>
      <c r="O46" s="1536">
        <v>1</v>
      </c>
    </row>
    <row r="47" spans="2:15" ht="18.75">
      <c r="B47" s="1574" t="s">
        <v>297</v>
      </c>
      <c r="C47" s="1414" t="s">
        <v>278</v>
      </c>
      <c r="D47" s="1537">
        <v>0</v>
      </c>
      <c r="E47" s="1395">
        <v>0</v>
      </c>
      <c r="F47" s="1536">
        <v>0</v>
      </c>
      <c r="G47" s="1396">
        <v>0</v>
      </c>
      <c r="H47" s="1395">
        <v>1</v>
      </c>
      <c r="I47" s="1536">
        <v>1</v>
      </c>
      <c r="J47" s="1396">
        <v>0</v>
      </c>
      <c r="K47" s="1395">
        <v>0</v>
      </c>
      <c r="L47" s="1536">
        <v>0</v>
      </c>
      <c r="M47" s="1396">
        <v>0</v>
      </c>
      <c r="N47" s="1395">
        <v>1</v>
      </c>
      <c r="O47" s="1536">
        <v>1</v>
      </c>
    </row>
    <row r="48" spans="2:15" ht="19.5" thickBot="1">
      <c r="B48" s="1575" t="s">
        <v>298</v>
      </c>
      <c r="C48" s="1576" t="s">
        <v>280</v>
      </c>
      <c r="D48" s="1540">
        <v>0</v>
      </c>
      <c r="E48" s="1541">
        <v>0</v>
      </c>
      <c r="F48" s="1542">
        <v>0</v>
      </c>
      <c r="G48" s="1544">
        <v>0</v>
      </c>
      <c r="H48" s="1541">
        <v>3</v>
      </c>
      <c r="I48" s="1542">
        <v>3</v>
      </c>
      <c r="J48" s="1544">
        <v>0</v>
      </c>
      <c r="K48" s="1541">
        <v>0</v>
      </c>
      <c r="L48" s="1542">
        <v>0</v>
      </c>
      <c r="M48" s="1544">
        <v>0</v>
      </c>
      <c r="N48" s="1541">
        <v>3</v>
      </c>
      <c r="O48" s="1542">
        <v>3</v>
      </c>
    </row>
    <row r="49" spans="2:15" ht="19.5">
      <c r="B49" s="2617" t="s">
        <v>10</v>
      </c>
      <c r="C49" s="2617"/>
      <c r="D49" s="1590">
        <f aca="true" t="shared" si="3" ref="D49:O49">SUM(D24:D35)</f>
        <v>61</v>
      </c>
      <c r="E49" s="1590">
        <f t="shared" si="3"/>
        <v>19</v>
      </c>
      <c r="F49" s="1590">
        <f t="shared" si="3"/>
        <v>80</v>
      </c>
      <c r="G49" s="1590">
        <f t="shared" si="3"/>
        <v>69</v>
      </c>
      <c r="H49" s="1590">
        <f t="shared" si="3"/>
        <v>245</v>
      </c>
      <c r="I49" s="1590">
        <f t="shared" si="3"/>
        <v>314</v>
      </c>
      <c r="J49" s="1590">
        <f t="shared" si="3"/>
        <v>0</v>
      </c>
      <c r="K49" s="1590">
        <f t="shared" si="3"/>
        <v>0</v>
      </c>
      <c r="L49" s="1590">
        <f t="shared" si="3"/>
        <v>0</v>
      </c>
      <c r="M49" s="1590">
        <f t="shared" si="3"/>
        <v>130</v>
      </c>
      <c r="N49" s="1590">
        <f t="shared" si="3"/>
        <v>264</v>
      </c>
      <c r="O49" s="1590">
        <f t="shared" si="3"/>
        <v>394</v>
      </c>
    </row>
    <row r="50" spans="2:15" ht="19.5">
      <c r="B50" s="2580" t="s">
        <v>17</v>
      </c>
      <c r="C50" s="2580"/>
      <c r="D50" s="1557">
        <f aca="true" t="shared" si="4" ref="D50:O50">SUM(D38:D48)</f>
        <v>2</v>
      </c>
      <c r="E50" s="1557">
        <f t="shared" si="4"/>
        <v>1</v>
      </c>
      <c r="F50" s="1557">
        <f t="shared" si="4"/>
        <v>3</v>
      </c>
      <c r="G50" s="1557">
        <f t="shared" si="4"/>
        <v>4</v>
      </c>
      <c r="H50" s="1557">
        <f t="shared" si="4"/>
        <v>10</v>
      </c>
      <c r="I50" s="1557">
        <f t="shared" si="4"/>
        <v>14</v>
      </c>
      <c r="J50" s="1557">
        <f t="shared" si="4"/>
        <v>0</v>
      </c>
      <c r="K50" s="1557">
        <f t="shared" si="4"/>
        <v>1</v>
      </c>
      <c r="L50" s="1557">
        <f t="shared" si="4"/>
        <v>1</v>
      </c>
      <c r="M50" s="1557">
        <f t="shared" si="4"/>
        <v>6</v>
      </c>
      <c r="N50" s="1557">
        <f t="shared" si="4"/>
        <v>12</v>
      </c>
      <c r="O50" s="1557">
        <f t="shared" si="4"/>
        <v>18</v>
      </c>
    </row>
    <row r="51" spans="2:15" ht="20.25" thickBot="1">
      <c r="B51" s="2582" t="s">
        <v>18</v>
      </c>
      <c r="C51" s="2582"/>
      <c r="D51" s="1561">
        <f aca="true" t="shared" si="5" ref="D51:O51">D49+D50</f>
        <v>63</v>
      </c>
      <c r="E51" s="1562">
        <f t="shared" si="5"/>
        <v>20</v>
      </c>
      <c r="F51" s="1563">
        <f t="shared" si="5"/>
        <v>83</v>
      </c>
      <c r="G51" s="1561">
        <f t="shared" si="5"/>
        <v>73</v>
      </c>
      <c r="H51" s="1562">
        <f t="shared" si="5"/>
        <v>255</v>
      </c>
      <c r="I51" s="1563">
        <f t="shared" si="5"/>
        <v>328</v>
      </c>
      <c r="J51" s="1564">
        <f t="shared" si="5"/>
        <v>0</v>
      </c>
      <c r="K51" s="1562">
        <f t="shared" si="5"/>
        <v>1</v>
      </c>
      <c r="L51" s="1563">
        <f t="shared" si="5"/>
        <v>1</v>
      </c>
      <c r="M51" s="1561">
        <f t="shared" si="5"/>
        <v>136</v>
      </c>
      <c r="N51" s="1562">
        <f t="shared" si="5"/>
        <v>276</v>
      </c>
      <c r="O51" s="1563">
        <f t="shared" si="5"/>
        <v>412</v>
      </c>
    </row>
    <row r="53" spans="2:17" ht="12.75" customHeight="1">
      <c r="B53" s="2552" t="s">
        <v>283</v>
      </c>
      <c r="C53" s="2552"/>
      <c r="D53" s="2552"/>
      <c r="E53" s="2552"/>
      <c r="F53" s="2552"/>
      <c r="G53" s="2552"/>
      <c r="H53" s="2552"/>
      <c r="I53" s="2552"/>
      <c r="J53" s="2552"/>
      <c r="K53" s="2552"/>
      <c r="L53" s="2552"/>
      <c r="M53" s="2552"/>
      <c r="N53" s="2552"/>
      <c r="O53" s="2552"/>
      <c r="P53" s="2552"/>
      <c r="Q53" s="2552"/>
    </row>
  </sheetData>
  <sheetProtection/>
  <mergeCells count="20">
    <mergeCell ref="B49:C49"/>
    <mergeCell ref="B50:C50"/>
    <mergeCell ref="B53:Q53"/>
    <mergeCell ref="B22:C22"/>
    <mergeCell ref="B8:C8"/>
    <mergeCell ref="F3:G3"/>
    <mergeCell ref="B21:C21"/>
    <mergeCell ref="B36:C36"/>
    <mergeCell ref="B37:C37"/>
    <mergeCell ref="B23:C23"/>
    <mergeCell ref="B51:C51"/>
    <mergeCell ref="J5:L6"/>
    <mergeCell ref="B1:O1"/>
    <mergeCell ref="A2:O2"/>
    <mergeCell ref="B5:C7"/>
    <mergeCell ref="D5:F6"/>
    <mergeCell ref="G5:I6"/>
    <mergeCell ref="M5:O6"/>
    <mergeCell ref="H3:O3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T35"/>
  <sheetViews>
    <sheetView zoomScale="50" zoomScaleNormal="50" zoomScalePageLayoutView="0" workbookViewId="0" topLeftCell="A1">
      <selection activeCell="G23" sqref="G23"/>
    </sheetView>
  </sheetViews>
  <sheetFormatPr defaultColWidth="9.00390625" defaultRowHeight="12.75"/>
  <cols>
    <col min="1" max="1" width="88.875" style="17" customWidth="1"/>
    <col min="2" max="2" width="12.75390625" style="17" customWidth="1"/>
    <col min="3" max="3" width="12.875" style="17" customWidth="1"/>
    <col min="4" max="4" width="12.25390625" style="17" customWidth="1"/>
    <col min="5" max="5" width="10.25390625" style="17" customWidth="1"/>
    <col min="6" max="6" width="8.75390625" style="17" customWidth="1"/>
    <col min="7" max="7" width="11.00390625" style="17" customWidth="1"/>
    <col min="8" max="8" width="9.375" style="17" customWidth="1"/>
    <col min="9" max="9" width="10.375" style="17" customWidth="1"/>
    <col min="10" max="10" width="12.25390625" style="17" customWidth="1"/>
    <col min="11" max="12" width="9.625" style="17" customWidth="1"/>
    <col min="13" max="13" width="12.00390625" style="17" customWidth="1"/>
    <col min="14" max="14" width="12.625" style="17" customWidth="1"/>
    <col min="15" max="15" width="11.00390625" style="17" customWidth="1"/>
    <col min="16" max="16" width="10.875" style="17" customWidth="1"/>
    <col min="17" max="18" width="10.75390625" style="17" customWidth="1"/>
    <col min="19" max="19" width="9.125" style="17" customWidth="1"/>
    <col min="20" max="20" width="12.875" style="17" customWidth="1"/>
    <col min="21" max="21" width="23.375" style="17" customWidth="1"/>
    <col min="22" max="23" width="9.125" style="17" customWidth="1"/>
    <col min="24" max="24" width="10.625" style="17" bestFit="1" customWidth="1"/>
    <col min="25" max="25" width="11.25390625" style="17" customWidth="1"/>
    <col min="26" max="16384" width="9.125" style="17" customWidth="1"/>
  </cols>
  <sheetData>
    <row r="1" spans="1:20" ht="87.75" customHeight="1">
      <c r="A1" s="2627" t="s">
        <v>112</v>
      </c>
      <c r="B1" s="2627"/>
      <c r="C1" s="2627"/>
      <c r="D1" s="2627"/>
      <c r="E1" s="2627"/>
      <c r="F1" s="2627"/>
      <c r="G1" s="2627"/>
      <c r="H1" s="2627"/>
      <c r="I1" s="2627"/>
      <c r="J1" s="2627"/>
      <c r="K1" s="2627"/>
      <c r="L1" s="2627"/>
      <c r="M1" s="2627"/>
      <c r="N1" s="2627"/>
      <c r="O1" s="2627"/>
      <c r="P1" s="2627"/>
      <c r="Q1" s="31"/>
      <c r="R1" s="31"/>
      <c r="S1" s="31"/>
      <c r="T1" s="31"/>
    </row>
    <row r="2" spans="1:16" ht="28.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8" ht="37.5" customHeight="1">
      <c r="A3" s="2416" t="s">
        <v>354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416"/>
      <c r="O3" s="2416"/>
      <c r="P3" s="2416"/>
      <c r="Q3" s="49"/>
      <c r="R3" s="49"/>
    </row>
    <row r="4" ht="33" customHeight="1" thickBot="1">
      <c r="A4" s="18"/>
    </row>
    <row r="5" spans="1:18" ht="33" customHeight="1">
      <c r="A5" s="2418" t="s">
        <v>9</v>
      </c>
      <c r="B5" s="2405" t="s">
        <v>0</v>
      </c>
      <c r="C5" s="2425"/>
      <c r="D5" s="2440"/>
      <c r="E5" s="2405" t="s">
        <v>1</v>
      </c>
      <c r="F5" s="2425"/>
      <c r="G5" s="2440"/>
      <c r="H5" s="2405" t="s">
        <v>2</v>
      </c>
      <c r="I5" s="2425"/>
      <c r="J5" s="2440"/>
      <c r="K5" s="2405" t="s">
        <v>3</v>
      </c>
      <c r="L5" s="2425"/>
      <c r="M5" s="2440"/>
      <c r="N5" s="2409" t="s">
        <v>6</v>
      </c>
      <c r="O5" s="2410"/>
      <c r="P5" s="2411"/>
      <c r="Q5" s="32"/>
      <c r="R5" s="32"/>
    </row>
    <row r="6" spans="1:18" ht="33" customHeight="1" thickBot="1">
      <c r="A6" s="2419"/>
      <c r="B6" s="2441"/>
      <c r="C6" s="2442"/>
      <c r="D6" s="2443"/>
      <c r="E6" s="2444"/>
      <c r="F6" s="2445"/>
      <c r="G6" s="2446"/>
      <c r="H6" s="2444"/>
      <c r="I6" s="2445"/>
      <c r="J6" s="2446"/>
      <c r="K6" s="2441"/>
      <c r="L6" s="2442"/>
      <c r="M6" s="2443"/>
      <c r="N6" s="2412"/>
      <c r="O6" s="2413"/>
      <c r="P6" s="2414"/>
      <c r="Q6" s="32"/>
      <c r="R6" s="32"/>
    </row>
    <row r="7" spans="1:18" ht="99.75" customHeight="1" thickBot="1">
      <c r="A7" s="2439"/>
      <c r="B7" s="219" t="s">
        <v>27</v>
      </c>
      <c r="C7" s="222" t="s">
        <v>28</v>
      </c>
      <c r="D7" s="223" t="s">
        <v>4</v>
      </c>
      <c r="E7" s="219" t="s">
        <v>27</v>
      </c>
      <c r="F7" s="222" t="s">
        <v>28</v>
      </c>
      <c r="G7" s="223" t="s">
        <v>4</v>
      </c>
      <c r="H7" s="219" t="s">
        <v>27</v>
      </c>
      <c r="I7" s="222" t="s">
        <v>28</v>
      </c>
      <c r="J7" s="223" t="s">
        <v>4</v>
      </c>
      <c r="K7" s="219" t="s">
        <v>27</v>
      </c>
      <c r="L7" s="222" t="s">
        <v>28</v>
      </c>
      <c r="M7" s="223" t="s">
        <v>4</v>
      </c>
      <c r="N7" s="219" t="s">
        <v>27</v>
      </c>
      <c r="O7" s="222" t="s">
        <v>28</v>
      </c>
      <c r="P7" s="224" t="s">
        <v>4</v>
      </c>
      <c r="Q7" s="32"/>
      <c r="R7" s="32"/>
    </row>
    <row r="8" spans="1:18" ht="45" customHeight="1" thickBot="1">
      <c r="A8" s="2" t="s">
        <v>22</v>
      </c>
      <c r="B8" s="47"/>
      <c r="C8" s="47"/>
      <c r="D8" s="47"/>
      <c r="E8" s="47"/>
      <c r="F8" s="47"/>
      <c r="G8" s="1"/>
      <c r="H8" s="48"/>
      <c r="I8" s="47"/>
      <c r="J8" s="47"/>
      <c r="K8" s="47"/>
      <c r="L8" s="47"/>
      <c r="M8" s="1"/>
      <c r="N8" s="47"/>
      <c r="O8" s="47"/>
      <c r="P8" s="1"/>
      <c r="Q8" s="32"/>
      <c r="R8" s="32"/>
    </row>
    <row r="9" spans="1:18" ht="28.5" customHeight="1">
      <c r="A9" s="68" t="s">
        <v>22</v>
      </c>
      <c r="B9" s="71"/>
      <c r="C9" s="69"/>
      <c r="D9" s="72"/>
      <c r="E9" s="71"/>
      <c r="F9" s="69"/>
      <c r="G9" s="72"/>
      <c r="H9" s="71"/>
      <c r="I9" s="69"/>
      <c r="J9" s="72"/>
      <c r="K9" s="70"/>
      <c r="L9" s="69"/>
      <c r="M9" s="73"/>
      <c r="N9" s="43"/>
      <c r="O9" s="43"/>
      <c r="P9" s="44"/>
      <c r="Q9" s="32"/>
      <c r="R9" s="32"/>
    </row>
    <row r="10" spans="1:18" ht="28.5" customHeight="1">
      <c r="A10" s="225" t="s">
        <v>108</v>
      </c>
      <c r="B10" s="99">
        <v>25</v>
      </c>
      <c r="C10" s="93">
        <v>9</v>
      </c>
      <c r="D10" s="94">
        <f>B10+C10</f>
        <v>34</v>
      </c>
      <c r="E10" s="99">
        <v>22</v>
      </c>
      <c r="F10" s="93">
        <v>23</v>
      </c>
      <c r="G10" s="94">
        <f>E10+F10</f>
        <v>45</v>
      </c>
      <c r="H10" s="99">
        <v>27</v>
      </c>
      <c r="I10" s="93">
        <v>4</v>
      </c>
      <c r="J10" s="94">
        <f>I10+H10</f>
        <v>31</v>
      </c>
      <c r="K10" s="99">
        <v>0</v>
      </c>
      <c r="L10" s="99">
        <v>0</v>
      </c>
      <c r="M10" s="99">
        <v>0</v>
      </c>
      <c r="N10" s="37">
        <f aca="true" t="shared" si="0" ref="N10:O13">B10+E10+H10+K10</f>
        <v>74</v>
      </c>
      <c r="O10" s="37">
        <f t="shared" si="0"/>
        <v>36</v>
      </c>
      <c r="P10" s="38">
        <f>SUM(N10:O10)</f>
        <v>110</v>
      </c>
      <c r="Q10" s="32"/>
      <c r="R10" s="32"/>
    </row>
    <row r="11" spans="1:18" ht="30.75" customHeight="1">
      <c r="A11" s="225" t="s">
        <v>113</v>
      </c>
      <c r="B11" s="99">
        <v>1</v>
      </c>
      <c r="C11" s="93">
        <v>0</v>
      </c>
      <c r="D11" s="94">
        <f>B11+C11</f>
        <v>1</v>
      </c>
      <c r="E11" s="99">
        <v>13</v>
      </c>
      <c r="F11" s="93">
        <v>7</v>
      </c>
      <c r="G11" s="94">
        <f>E11+F11</f>
        <v>20</v>
      </c>
      <c r="H11" s="99">
        <v>3</v>
      </c>
      <c r="I11" s="93">
        <f>I27+I19</f>
        <v>0</v>
      </c>
      <c r="J11" s="94">
        <f>I11+H11</f>
        <v>3</v>
      </c>
      <c r="K11" s="99">
        <v>0</v>
      </c>
      <c r="L11" s="99">
        <v>0</v>
      </c>
      <c r="M11" s="99">
        <v>0</v>
      </c>
      <c r="N11" s="37">
        <f t="shared" si="0"/>
        <v>17</v>
      </c>
      <c r="O11" s="37">
        <f t="shared" si="0"/>
        <v>7</v>
      </c>
      <c r="P11" s="38">
        <f>SUM(N11:O11)</f>
        <v>24</v>
      </c>
      <c r="Q11" s="32"/>
      <c r="R11" s="32"/>
    </row>
    <row r="12" spans="1:18" ht="30.75" customHeight="1">
      <c r="A12" s="225" t="s">
        <v>114</v>
      </c>
      <c r="B12" s="99">
        <v>8</v>
      </c>
      <c r="C12" s="93">
        <v>5</v>
      </c>
      <c r="D12" s="94">
        <f>B12+C12</f>
        <v>13</v>
      </c>
      <c r="E12" s="99">
        <v>12</v>
      </c>
      <c r="F12" s="93">
        <v>0</v>
      </c>
      <c r="G12" s="94">
        <f>E12+F12</f>
        <v>12</v>
      </c>
      <c r="H12" s="99">
        <v>6</v>
      </c>
      <c r="I12" s="93">
        <v>0</v>
      </c>
      <c r="J12" s="94">
        <f>I12+H12</f>
        <v>6</v>
      </c>
      <c r="K12" s="99">
        <v>0</v>
      </c>
      <c r="L12" s="99">
        <v>0</v>
      </c>
      <c r="M12" s="99">
        <v>0</v>
      </c>
      <c r="N12" s="37">
        <f t="shared" si="0"/>
        <v>26</v>
      </c>
      <c r="O12" s="37">
        <f t="shared" si="0"/>
        <v>5</v>
      </c>
      <c r="P12" s="38">
        <f>D12+G12+J12+M12</f>
        <v>31</v>
      </c>
      <c r="Q12" s="32"/>
      <c r="R12" s="32"/>
    </row>
    <row r="13" spans="1:18" ht="30.75" customHeight="1">
      <c r="A13" s="225" t="s">
        <v>115</v>
      </c>
      <c r="B13" s="99">
        <v>16</v>
      </c>
      <c r="C13" s="93">
        <v>9</v>
      </c>
      <c r="D13" s="94">
        <f>B13+C13</f>
        <v>25</v>
      </c>
      <c r="E13" s="99">
        <v>19</v>
      </c>
      <c r="F13" s="93">
        <v>5</v>
      </c>
      <c r="G13" s="94">
        <f>E13+F13</f>
        <v>24</v>
      </c>
      <c r="H13" s="99">
        <v>20</v>
      </c>
      <c r="I13" s="93">
        <v>0</v>
      </c>
      <c r="J13" s="94">
        <f>I13+H13</f>
        <v>20</v>
      </c>
      <c r="K13" s="99">
        <v>0</v>
      </c>
      <c r="L13" s="99">
        <v>0</v>
      </c>
      <c r="M13" s="99">
        <v>0</v>
      </c>
      <c r="N13" s="37">
        <f t="shared" si="0"/>
        <v>55</v>
      </c>
      <c r="O13" s="37">
        <f t="shared" si="0"/>
        <v>14</v>
      </c>
      <c r="P13" s="38">
        <f>D13+G13+J13+M13</f>
        <v>69</v>
      </c>
      <c r="Q13" s="32"/>
      <c r="R13" s="32"/>
    </row>
    <row r="14" spans="1:18" ht="27.75" customHeight="1" thickBot="1">
      <c r="A14" s="23"/>
      <c r="B14" s="99"/>
      <c r="C14" s="93"/>
      <c r="D14" s="94"/>
      <c r="E14" s="99"/>
      <c r="F14" s="93"/>
      <c r="G14" s="94"/>
      <c r="H14" s="99"/>
      <c r="I14" s="93"/>
      <c r="J14" s="94"/>
      <c r="K14" s="99"/>
      <c r="L14" s="93"/>
      <c r="M14" s="94"/>
      <c r="N14" s="37"/>
      <c r="O14" s="37"/>
      <c r="P14" s="38"/>
      <c r="Q14" s="32"/>
      <c r="R14" s="32"/>
    </row>
    <row r="15" spans="1:18" ht="45" customHeight="1" thickBot="1">
      <c r="A15" s="19" t="s">
        <v>12</v>
      </c>
      <c r="B15" s="58">
        <f aca="true" t="shared" si="1" ref="B15:P15">SUM(B10:B14)</f>
        <v>50</v>
      </c>
      <c r="C15" s="58">
        <f t="shared" si="1"/>
        <v>23</v>
      </c>
      <c r="D15" s="58">
        <f t="shared" si="1"/>
        <v>73</v>
      </c>
      <c r="E15" s="58">
        <f t="shared" si="1"/>
        <v>66</v>
      </c>
      <c r="F15" s="58">
        <f t="shared" si="1"/>
        <v>35</v>
      </c>
      <c r="G15" s="58">
        <f t="shared" si="1"/>
        <v>101</v>
      </c>
      <c r="H15" s="58">
        <f t="shared" si="1"/>
        <v>56</v>
      </c>
      <c r="I15" s="58">
        <f t="shared" si="1"/>
        <v>4</v>
      </c>
      <c r="J15" s="58">
        <f t="shared" si="1"/>
        <v>60</v>
      </c>
      <c r="K15" s="58">
        <f t="shared" si="1"/>
        <v>0</v>
      </c>
      <c r="L15" s="58">
        <f t="shared" si="1"/>
        <v>0</v>
      </c>
      <c r="M15" s="58">
        <f t="shared" si="1"/>
        <v>0</v>
      </c>
      <c r="N15" s="58">
        <f t="shared" si="1"/>
        <v>172</v>
      </c>
      <c r="O15" s="58">
        <f t="shared" si="1"/>
        <v>62</v>
      </c>
      <c r="P15" s="62">
        <f t="shared" si="1"/>
        <v>234</v>
      </c>
      <c r="Q15" s="32"/>
      <c r="R15" s="32"/>
    </row>
    <row r="16" spans="1:18" ht="31.5" customHeight="1" thickBot="1">
      <c r="A16" s="19" t="s">
        <v>23</v>
      </c>
      <c r="B16" s="164"/>
      <c r="C16" s="160"/>
      <c r="D16" s="167"/>
      <c r="E16" s="157"/>
      <c r="F16" s="157"/>
      <c r="G16" s="159"/>
      <c r="H16" s="157"/>
      <c r="I16" s="157"/>
      <c r="J16" s="158"/>
      <c r="K16" s="156"/>
      <c r="L16" s="157"/>
      <c r="M16" s="159"/>
      <c r="N16" s="165"/>
      <c r="O16" s="177"/>
      <c r="P16" s="166"/>
      <c r="Q16" s="29"/>
      <c r="R16" s="29"/>
    </row>
    <row r="17" spans="1:18" ht="24.75" customHeight="1">
      <c r="A17" s="41" t="s">
        <v>11</v>
      </c>
      <c r="B17" s="20"/>
      <c r="C17" s="5"/>
      <c r="D17" s="7"/>
      <c r="E17" s="22"/>
      <c r="F17" s="5"/>
      <c r="G17" s="7"/>
      <c r="H17" s="22"/>
      <c r="I17" s="5" t="s">
        <v>7</v>
      </c>
      <c r="J17" s="21"/>
      <c r="K17" s="20"/>
      <c r="L17" s="5"/>
      <c r="M17" s="7"/>
      <c r="N17" s="54"/>
      <c r="O17" s="55"/>
      <c r="P17" s="51"/>
      <c r="Q17" s="26"/>
      <c r="R17" s="26"/>
    </row>
    <row r="18" spans="1:18" ht="24.75" customHeight="1">
      <c r="A18" s="225" t="s">
        <v>108</v>
      </c>
      <c r="B18" s="99">
        <v>25</v>
      </c>
      <c r="C18" s="93">
        <v>8</v>
      </c>
      <c r="D18" s="94">
        <f>B18+C18</f>
        <v>33</v>
      </c>
      <c r="E18" s="99">
        <v>22</v>
      </c>
      <c r="F18" s="93">
        <v>21</v>
      </c>
      <c r="G18" s="94">
        <f>E18+F18</f>
        <v>43</v>
      </c>
      <c r="H18" s="99">
        <v>27</v>
      </c>
      <c r="I18" s="93">
        <v>4</v>
      </c>
      <c r="J18" s="94">
        <f>I18+H18</f>
        <v>31</v>
      </c>
      <c r="K18" s="99">
        <v>0</v>
      </c>
      <c r="L18" s="99">
        <v>0</v>
      </c>
      <c r="M18" s="99">
        <v>0</v>
      </c>
      <c r="N18" s="37">
        <f aca="true" t="shared" si="2" ref="N18:O21">B18+E18+H18+K18</f>
        <v>74</v>
      </c>
      <c r="O18" s="37">
        <f t="shared" si="2"/>
        <v>33</v>
      </c>
      <c r="P18" s="38">
        <f>SUM(N18:O18)</f>
        <v>107</v>
      </c>
      <c r="Q18" s="26"/>
      <c r="R18" s="26"/>
    </row>
    <row r="19" spans="1:18" ht="24.75" customHeight="1">
      <c r="A19" s="225" t="s">
        <v>113</v>
      </c>
      <c r="B19" s="99">
        <v>1</v>
      </c>
      <c r="C19" s="93">
        <v>0</v>
      </c>
      <c r="D19" s="94">
        <f>B19+C19</f>
        <v>1</v>
      </c>
      <c r="E19" s="99">
        <v>13</v>
      </c>
      <c r="F19" s="93">
        <v>6</v>
      </c>
      <c r="G19" s="94">
        <f>E19+F19</f>
        <v>19</v>
      </c>
      <c r="H19" s="99">
        <v>2</v>
      </c>
      <c r="I19" s="93">
        <f>I35+I27</f>
        <v>0</v>
      </c>
      <c r="J19" s="94">
        <f>I19+H19</f>
        <v>2</v>
      </c>
      <c r="K19" s="99">
        <v>0</v>
      </c>
      <c r="L19" s="99">
        <v>0</v>
      </c>
      <c r="M19" s="99">
        <v>0</v>
      </c>
      <c r="N19" s="37">
        <f t="shared" si="2"/>
        <v>16</v>
      </c>
      <c r="O19" s="37">
        <f t="shared" si="2"/>
        <v>6</v>
      </c>
      <c r="P19" s="38">
        <f>SUM(N19:O19)</f>
        <v>22</v>
      </c>
      <c r="Q19" s="26"/>
      <c r="R19" s="26"/>
    </row>
    <row r="20" spans="1:18" ht="29.25" customHeight="1">
      <c r="A20" s="225" t="s">
        <v>114</v>
      </c>
      <c r="B20" s="99">
        <v>8</v>
      </c>
      <c r="C20" s="93">
        <v>4</v>
      </c>
      <c r="D20" s="94">
        <f>B20+C20</f>
        <v>12</v>
      </c>
      <c r="E20" s="99">
        <v>12</v>
      </c>
      <c r="F20" s="93">
        <v>0</v>
      </c>
      <c r="G20" s="94">
        <f>E20+F20</f>
        <v>12</v>
      </c>
      <c r="H20" s="99">
        <v>6</v>
      </c>
      <c r="I20" s="93">
        <v>0</v>
      </c>
      <c r="J20" s="94">
        <f>I20+H20</f>
        <v>6</v>
      </c>
      <c r="K20" s="99">
        <v>0</v>
      </c>
      <c r="L20" s="99">
        <v>0</v>
      </c>
      <c r="M20" s="99">
        <v>0</v>
      </c>
      <c r="N20" s="37">
        <f t="shared" si="2"/>
        <v>26</v>
      </c>
      <c r="O20" s="37">
        <f t="shared" si="2"/>
        <v>4</v>
      </c>
      <c r="P20" s="38">
        <f>D20+G20+J20+M20</f>
        <v>30</v>
      </c>
      <c r="Q20" s="26"/>
      <c r="R20" s="26"/>
    </row>
    <row r="21" spans="1:18" ht="33" customHeight="1">
      <c r="A21" s="225" t="s">
        <v>115</v>
      </c>
      <c r="B21" s="99">
        <v>16</v>
      </c>
      <c r="C21" s="93">
        <v>9</v>
      </c>
      <c r="D21" s="94">
        <f>B21+C21</f>
        <v>25</v>
      </c>
      <c r="E21" s="99">
        <v>19</v>
      </c>
      <c r="F21" s="93">
        <v>5</v>
      </c>
      <c r="G21" s="94">
        <f>E21+F21</f>
        <v>24</v>
      </c>
      <c r="H21" s="99">
        <v>20</v>
      </c>
      <c r="I21" s="93">
        <v>0</v>
      </c>
      <c r="J21" s="94">
        <f>I21+H21</f>
        <v>20</v>
      </c>
      <c r="K21" s="99">
        <v>0</v>
      </c>
      <c r="L21" s="99">
        <v>0</v>
      </c>
      <c r="M21" s="99">
        <v>0</v>
      </c>
      <c r="N21" s="37">
        <f t="shared" si="2"/>
        <v>55</v>
      </c>
      <c r="O21" s="37">
        <f t="shared" si="2"/>
        <v>14</v>
      </c>
      <c r="P21" s="38">
        <f>D21+G21+J21+M21</f>
        <v>69</v>
      </c>
      <c r="Q21" s="33"/>
      <c r="R21" s="33"/>
    </row>
    <row r="22" spans="1:18" ht="24.75" customHeight="1" thickBot="1">
      <c r="A22" s="23"/>
      <c r="B22" s="99"/>
      <c r="C22" s="93"/>
      <c r="D22" s="94"/>
      <c r="E22" s="99"/>
      <c r="F22" s="93"/>
      <c r="G22" s="94"/>
      <c r="H22" s="99"/>
      <c r="I22" s="93"/>
      <c r="J22" s="94"/>
      <c r="K22" s="99"/>
      <c r="L22" s="93"/>
      <c r="M22" s="94"/>
      <c r="N22" s="37"/>
      <c r="O22" s="37"/>
      <c r="P22" s="38"/>
      <c r="Q22" s="33"/>
      <c r="R22" s="33"/>
    </row>
    <row r="23" spans="1:18" ht="35.25" customHeight="1" thickBot="1">
      <c r="A23" s="23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62"/>
      <c r="Q23" s="26"/>
      <c r="R23" s="26"/>
    </row>
    <row r="24" spans="1:18" ht="24.75" customHeight="1" thickBot="1">
      <c r="A24" s="39" t="s">
        <v>8</v>
      </c>
      <c r="B24" s="53">
        <f aca="true" t="shared" si="3" ref="B24:M24">SUM(B18:B23)</f>
        <v>50</v>
      </c>
      <c r="C24" s="53">
        <f t="shared" si="3"/>
        <v>21</v>
      </c>
      <c r="D24" s="1">
        <f t="shared" si="3"/>
        <v>71</v>
      </c>
      <c r="E24" s="169">
        <f t="shared" si="3"/>
        <v>66</v>
      </c>
      <c r="F24" s="53">
        <f t="shared" si="3"/>
        <v>32</v>
      </c>
      <c r="G24" s="1">
        <f t="shared" si="3"/>
        <v>98</v>
      </c>
      <c r="H24" s="45">
        <f t="shared" si="3"/>
        <v>55</v>
      </c>
      <c r="I24" s="45">
        <f t="shared" si="3"/>
        <v>4</v>
      </c>
      <c r="J24" s="46">
        <f t="shared" si="3"/>
        <v>59</v>
      </c>
      <c r="K24" s="45">
        <f t="shared" si="3"/>
        <v>0</v>
      </c>
      <c r="L24" s="45">
        <f t="shared" si="3"/>
        <v>0</v>
      </c>
      <c r="M24" s="1252">
        <f t="shared" si="3"/>
        <v>0</v>
      </c>
      <c r="N24" s="1253">
        <f>B24+E24+H24+K24</f>
        <v>171</v>
      </c>
      <c r="O24" s="1254">
        <f aca="true" t="shared" si="4" ref="N24:O28">C24+F24+I24+L24</f>
        <v>57</v>
      </c>
      <c r="P24" s="1255">
        <f>SUM(N24:O24)</f>
        <v>228</v>
      </c>
      <c r="Q24" s="26"/>
      <c r="R24" s="26"/>
    </row>
    <row r="25" spans="1:18" ht="33" customHeight="1">
      <c r="A25" s="40" t="s">
        <v>26</v>
      </c>
      <c r="B25" s="65"/>
      <c r="C25" s="50"/>
      <c r="D25" s="67"/>
      <c r="E25" s="52"/>
      <c r="F25" s="50"/>
      <c r="G25" s="66"/>
      <c r="H25" s="25"/>
      <c r="I25" s="24"/>
      <c r="J25" s="64"/>
      <c r="K25" s="25"/>
      <c r="L25" s="24"/>
      <c r="M25" s="64"/>
      <c r="N25" s="37">
        <f>B25+E25+H25+K25</f>
        <v>0</v>
      </c>
      <c r="O25" s="28">
        <f>C25+F25+I25+L25</f>
        <v>0</v>
      </c>
      <c r="P25" s="38">
        <f>SUM(N25:O25)</f>
        <v>0</v>
      </c>
      <c r="Q25" s="26"/>
      <c r="R25" s="26"/>
    </row>
    <row r="26" spans="1:18" ht="24.75" customHeight="1">
      <c r="A26" s="225" t="s">
        <v>114</v>
      </c>
      <c r="B26" s="8">
        <v>0</v>
      </c>
      <c r="C26" s="9">
        <v>1</v>
      </c>
      <c r="D26" s="94">
        <f>B26+C26</f>
        <v>1</v>
      </c>
      <c r="E26" s="14">
        <v>0</v>
      </c>
      <c r="F26" s="9">
        <v>0</v>
      </c>
      <c r="G26" s="15">
        <f>SUM(E26:F26)</f>
        <v>0</v>
      </c>
      <c r="H26" s="8">
        <v>0</v>
      </c>
      <c r="I26" s="9">
        <v>0</v>
      </c>
      <c r="J26" s="15">
        <f>SUM(H26:I26)</f>
        <v>0</v>
      </c>
      <c r="K26" s="8">
        <v>0</v>
      </c>
      <c r="L26" s="9">
        <v>0</v>
      </c>
      <c r="M26" s="15">
        <f>SUM(K26:L26)</f>
        <v>0</v>
      </c>
      <c r="N26" s="37">
        <f t="shared" si="4"/>
        <v>0</v>
      </c>
      <c r="O26" s="28">
        <f t="shared" si="4"/>
        <v>1</v>
      </c>
      <c r="P26" s="38">
        <f>SUM(N26:O26)</f>
        <v>1</v>
      </c>
      <c r="Q26" s="33"/>
      <c r="R26" s="33"/>
    </row>
    <row r="27" spans="1:18" ht="32.25" customHeight="1">
      <c r="A27" s="225" t="s">
        <v>108</v>
      </c>
      <c r="B27" s="8">
        <v>0</v>
      </c>
      <c r="C27" s="9">
        <v>1</v>
      </c>
      <c r="D27" s="10">
        <f>SUM(B27:C27)</f>
        <v>1</v>
      </c>
      <c r="E27" s="14">
        <v>0</v>
      </c>
      <c r="F27" s="9">
        <v>2</v>
      </c>
      <c r="G27" s="15">
        <f>SUM(E27:F27)</f>
        <v>2</v>
      </c>
      <c r="H27" s="8">
        <v>0</v>
      </c>
      <c r="I27" s="9">
        <v>0</v>
      </c>
      <c r="J27" s="15">
        <f>SUM(H27:I27)</f>
        <v>0</v>
      </c>
      <c r="K27" s="8">
        <v>0</v>
      </c>
      <c r="L27" s="9">
        <v>0</v>
      </c>
      <c r="M27" s="15">
        <f>SUM(K27:L27)</f>
        <v>0</v>
      </c>
      <c r="N27" s="37">
        <f t="shared" si="4"/>
        <v>0</v>
      </c>
      <c r="O27" s="28">
        <f t="shared" si="4"/>
        <v>3</v>
      </c>
      <c r="P27" s="38">
        <f>SUM(N27:O27)</f>
        <v>3</v>
      </c>
      <c r="Q27" s="34"/>
      <c r="R27" s="34"/>
    </row>
    <row r="28" spans="1:18" ht="77.25" customHeight="1" thickBot="1">
      <c r="A28" s="225" t="s">
        <v>113</v>
      </c>
      <c r="B28" s="8">
        <v>0</v>
      </c>
      <c r="C28" s="9">
        <v>0</v>
      </c>
      <c r="D28" s="10">
        <f>SUM(B28:C28)</f>
        <v>0</v>
      </c>
      <c r="E28" s="14">
        <v>0</v>
      </c>
      <c r="F28" s="9">
        <v>1</v>
      </c>
      <c r="G28" s="15">
        <f>SUM(E28:F28)</f>
        <v>1</v>
      </c>
      <c r="H28" s="8">
        <v>1</v>
      </c>
      <c r="I28" s="9">
        <v>0</v>
      </c>
      <c r="J28" s="15">
        <f>SUM(H28:I28)</f>
        <v>1</v>
      </c>
      <c r="K28" s="8">
        <v>0</v>
      </c>
      <c r="L28" s="9">
        <v>0</v>
      </c>
      <c r="M28" s="15">
        <f>SUM(K28:L28)</f>
        <v>0</v>
      </c>
      <c r="N28" s="37">
        <f t="shared" si="4"/>
        <v>1</v>
      </c>
      <c r="O28" s="28">
        <f t="shared" si="4"/>
        <v>1</v>
      </c>
      <c r="P28" s="38">
        <f>SUM(N28:O28)</f>
        <v>2</v>
      </c>
      <c r="Q28" s="33"/>
      <c r="R28" s="33"/>
    </row>
    <row r="29" spans="1:18" ht="26.25" thickBot="1">
      <c r="A29" s="2" t="s">
        <v>13</v>
      </c>
      <c r="B29" s="171">
        <f aca="true" t="shared" si="5" ref="B29:M29">SUM(B26:B28)</f>
        <v>0</v>
      </c>
      <c r="C29" s="171">
        <f t="shared" si="5"/>
        <v>2</v>
      </c>
      <c r="D29" s="172">
        <f t="shared" si="5"/>
        <v>2</v>
      </c>
      <c r="E29" s="173">
        <f t="shared" si="5"/>
        <v>0</v>
      </c>
      <c r="F29" s="171">
        <f t="shared" si="5"/>
        <v>3</v>
      </c>
      <c r="G29" s="172">
        <f t="shared" si="5"/>
        <v>3</v>
      </c>
      <c r="H29" s="173">
        <f t="shared" si="5"/>
        <v>1</v>
      </c>
      <c r="I29" s="171">
        <f t="shared" si="5"/>
        <v>0</v>
      </c>
      <c r="J29" s="171">
        <f t="shared" si="5"/>
        <v>1</v>
      </c>
      <c r="K29" s="171">
        <f t="shared" si="5"/>
        <v>0</v>
      </c>
      <c r="L29" s="171">
        <f t="shared" si="5"/>
        <v>0</v>
      </c>
      <c r="M29" s="172">
        <f t="shared" si="5"/>
        <v>0</v>
      </c>
      <c r="N29" s="47">
        <f>SUM(N27:N28)</f>
        <v>1</v>
      </c>
      <c r="O29" s="47">
        <f>SUM(O25:O28)</f>
        <v>5</v>
      </c>
      <c r="P29" s="1">
        <f>P25+P26+P27+P28</f>
        <v>6</v>
      </c>
      <c r="Q29" s="27"/>
      <c r="R29" s="27"/>
    </row>
    <row r="30" spans="1:18" ht="28.5" customHeight="1" thickBot="1">
      <c r="A30" s="35" t="s">
        <v>10</v>
      </c>
      <c r="B30" s="58">
        <f aca="true" t="shared" si="6" ref="B30:M30">B24</f>
        <v>50</v>
      </c>
      <c r="C30" s="58">
        <f t="shared" si="6"/>
        <v>21</v>
      </c>
      <c r="D30" s="62">
        <f t="shared" si="6"/>
        <v>71</v>
      </c>
      <c r="E30" s="80">
        <f t="shared" si="6"/>
        <v>66</v>
      </c>
      <c r="F30" s="58">
        <f t="shared" si="6"/>
        <v>32</v>
      </c>
      <c r="G30" s="58">
        <f t="shared" si="6"/>
        <v>98</v>
      </c>
      <c r="H30" s="58">
        <f t="shared" si="6"/>
        <v>55</v>
      </c>
      <c r="I30" s="58">
        <f t="shared" si="6"/>
        <v>4</v>
      </c>
      <c r="J30" s="58">
        <f t="shared" si="6"/>
        <v>59</v>
      </c>
      <c r="K30" s="58">
        <f t="shared" si="6"/>
        <v>0</v>
      </c>
      <c r="L30" s="58">
        <f t="shared" si="6"/>
        <v>0</v>
      </c>
      <c r="M30" s="58">
        <f t="shared" si="6"/>
        <v>0</v>
      </c>
      <c r="N30" s="58">
        <f>M25</f>
        <v>0</v>
      </c>
      <c r="O30" s="58">
        <f>N25</f>
        <v>0</v>
      </c>
      <c r="P30" s="62">
        <f>P25</f>
        <v>0</v>
      </c>
      <c r="Q30" s="27"/>
      <c r="R30" s="27"/>
    </row>
    <row r="31" spans="1:17" ht="27.75" customHeight="1" thickBot="1">
      <c r="A31" s="35" t="s">
        <v>14</v>
      </c>
      <c r="B31" s="58">
        <f aca="true" t="shared" si="7" ref="B31:P31">B29</f>
        <v>0</v>
      </c>
      <c r="C31" s="58">
        <f t="shared" si="7"/>
        <v>2</v>
      </c>
      <c r="D31" s="62">
        <f t="shared" si="7"/>
        <v>2</v>
      </c>
      <c r="E31" s="80">
        <f t="shared" si="7"/>
        <v>0</v>
      </c>
      <c r="F31" s="58">
        <f t="shared" si="7"/>
        <v>3</v>
      </c>
      <c r="G31" s="58">
        <f t="shared" si="7"/>
        <v>3</v>
      </c>
      <c r="H31" s="58">
        <f t="shared" si="7"/>
        <v>1</v>
      </c>
      <c r="I31" s="58">
        <f t="shared" si="7"/>
        <v>0</v>
      </c>
      <c r="J31" s="58">
        <f t="shared" si="7"/>
        <v>1</v>
      </c>
      <c r="K31" s="58">
        <f t="shared" si="7"/>
        <v>0</v>
      </c>
      <c r="L31" s="58">
        <f t="shared" si="7"/>
        <v>0</v>
      </c>
      <c r="M31" s="58">
        <f t="shared" si="7"/>
        <v>0</v>
      </c>
      <c r="N31" s="58">
        <f t="shared" si="7"/>
        <v>1</v>
      </c>
      <c r="O31" s="58">
        <f t="shared" si="7"/>
        <v>5</v>
      </c>
      <c r="P31" s="62">
        <f t="shared" si="7"/>
        <v>6</v>
      </c>
      <c r="Q31" s="30"/>
    </row>
    <row r="32" spans="1:18" ht="32.25" customHeight="1" thickBot="1">
      <c r="A32" s="3" t="s">
        <v>15</v>
      </c>
      <c r="B32" s="60">
        <f aca="true" t="shared" si="8" ref="B32:P32">SUM(B30:B31)</f>
        <v>50</v>
      </c>
      <c r="C32" s="60">
        <f t="shared" si="8"/>
        <v>23</v>
      </c>
      <c r="D32" s="63">
        <f t="shared" si="8"/>
        <v>73</v>
      </c>
      <c r="E32" s="81">
        <f t="shared" si="8"/>
        <v>66</v>
      </c>
      <c r="F32" s="60">
        <f t="shared" si="8"/>
        <v>35</v>
      </c>
      <c r="G32" s="60">
        <f t="shared" si="8"/>
        <v>101</v>
      </c>
      <c r="H32" s="60">
        <f t="shared" si="8"/>
        <v>56</v>
      </c>
      <c r="I32" s="60">
        <f t="shared" si="8"/>
        <v>4</v>
      </c>
      <c r="J32" s="60">
        <f t="shared" si="8"/>
        <v>60</v>
      </c>
      <c r="K32" s="60">
        <f t="shared" si="8"/>
        <v>0</v>
      </c>
      <c r="L32" s="60">
        <f t="shared" si="8"/>
        <v>0</v>
      </c>
      <c r="M32" s="60">
        <f t="shared" si="8"/>
        <v>0</v>
      </c>
      <c r="N32" s="60">
        <f t="shared" si="8"/>
        <v>1</v>
      </c>
      <c r="O32" s="60">
        <f t="shared" si="8"/>
        <v>5</v>
      </c>
      <c r="P32" s="63">
        <f t="shared" si="8"/>
        <v>6</v>
      </c>
      <c r="Q32" s="27"/>
      <c r="R32" s="27"/>
    </row>
    <row r="33" spans="1:16" ht="30.75" customHeight="1">
      <c r="A33" s="2415" t="s">
        <v>101</v>
      </c>
      <c r="B33" s="2415"/>
      <c r="C33" s="2415"/>
      <c r="D33" s="2415"/>
      <c r="E33" s="2415"/>
      <c r="F33" s="2415"/>
      <c r="G33" s="2415"/>
      <c r="H33" s="2415"/>
      <c r="I33" s="2415"/>
      <c r="J33" s="2415"/>
      <c r="K33" s="2415"/>
      <c r="L33" s="2415"/>
      <c r="M33" s="2415"/>
      <c r="N33" s="2415"/>
      <c r="O33" s="2415"/>
      <c r="P33" s="2415"/>
    </row>
    <row r="34" spans="2:16" ht="25.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2:16" ht="4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</sheetData>
  <sheetProtection/>
  <mergeCells count="9">
    <mergeCell ref="A33:P33"/>
    <mergeCell ref="A1:P1"/>
    <mergeCell ref="A3:P3"/>
    <mergeCell ref="A5:A7"/>
    <mergeCell ref="B5:D6"/>
    <mergeCell ref="E5:G6"/>
    <mergeCell ref="H5:J6"/>
    <mergeCell ref="K5:M6"/>
    <mergeCell ref="N5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24"/>
  <sheetViews>
    <sheetView zoomScale="50" zoomScaleNormal="50" zoomScalePageLayoutView="0" workbookViewId="0" topLeftCell="A1">
      <selection activeCell="F45" sqref="F45"/>
    </sheetView>
  </sheetViews>
  <sheetFormatPr defaultColWidth="9.00390625" defaultRowHeight="12.75"/>
  <cols>
    <col min="1" max="1" width="93.00390625" style="17" customWidth="1"/>
    <col min="2" max="2" width="13.875" style="17" customWidth="1"/>
    <col min="3" max="3" width="12.125" style="17" customWidth="1"/>
    <col min="4" max="4" width="11.00390625" style="17" customWidth="1"/>
    <col min="5" max="5" width="14.125" style="17" customWidth="1"/>
    <col min="6" max="6" width="11.875" style="17" customWidth="1"/>
    <col min="7" max="7" width="9.625" style="17" customWidth="1"/>
    <col min="8" max="8" width="14.75390625" style="17" customWidth="1"/>
    <col min="9" max="10" width="9.625" style="17" customWidth="1"/>
    <col min="11" max="11" width="14.25390625" style="17" customWidth="1"/>
    <col min="12" max="12" width="13.125" style="17" customWidth="1"/>
    <col min="13" max="15" width="10.75390625" style="17" customWidth="1"/>
    <col min="16" max="16" width="9.125" style="17" customWidth="1"/>
    <col min="17" max="17" width="12.875" style="17" customWidth="1"/>
    <col min="18" max="18" width="23.375" style="17" customWidth="1"/>
    <col min="19" max="20" width="9.125" style="17" customWidth="1"/>
    <col min="21" max="21" width="10.625" style="17" bestFit="1" customWidth="1"/>
    <col min="22" max="22" width="11.25390625" style="17" customWidth="1"/>
    <col min="23" max="16384" width="9.125" style="17" customWidth="1"/>
  </cols>
  <sheetData>
    <row r="1" spans="1:20" ht="25.5" customHeight="1">
      <c r="A1" s="2416"/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  <c r="R1" s="2416"/>
      <c r="S1" s="2416"/>
      <c r="T1" s="2416"/>
    </row>
    <row r="2" spans="1:16" ht="24.75" customHeight="1">
      <c r="A2" s="2416" t="s">
        <v>154</v>
      </c>
      <c r="B2" s="2416"/>
      <c r="C2" s="2416"/>
      <c r="D2" s="2416"/>
      <c r="E2" s="2416"/>
      <c r="F2" s="2416"/>
      <c r="G2" s="2416"/>
      <c r="H2" s="2416"/>
      <c r="I2" s="2416"/>
      <c r="J2" s="2416"/>
      <c r="K2" s="2416"/>
      <c r="L2" s="2416"/>
      <c r="M2" s="2416"/>
      <c r="N2" s="2416"/>
      <c r="O2" s="2416"/>
      <c r="P2" s="2416"/>
    </row>
    <row r="3" spans="1:15" ht="24.75" customHeight="1">
      <c r="A3" s="2416" t="s">
        <v>357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49"/>
      <c r="O3" s="49"/>
    </row>
    <row r="4" ht="33" customHeight="1" thickBot="1">
      <c r="A4" s="18"/>
    </row>
    <row r="5" spans="1:15" ht="33" customHeight="1" thickBot="1">
      <c r="A5" s="2418" t="s">
        <v>9</v>
      </c>
      <c r="B5" s="2433" t="s">
        <v>19</v>
      </c>
      <c r="C5" s="2434"/>
      <c r="D5" s="2435"/>
      <c r="E5" s="2433" t="s">
        <v>20</v>
      </c>
      <c r="F5" s="2434"/>
      <c r="G5" s="2435"/>
      <c r="H5" s="2433" t="s">
        <v>32</v>
      </c>
      <c r="I5" s="2434"/>
      <c r="J5" s="2435"/>
      <c r="K5" s="2409" t="s">
        <v>21</v>
      </c>
      <c r="L5" s="2410"/>
      <c r="M5" s="2411"/>
      <c r="N5" s="32"/>
      <c r="O5" s="32"/>
    </row>
    <row r="6" spans="1:15" ht="33" customHeight="1" thickBot="1">
      <c r="A6" s="2419"/>
      <c r="B6" s="2436" t="s">
        <v>5</v>
      </c>
      <c r="C6" s="2437"/>
      <c r="D6" s="2438"/>
      <c r="E6" s="2436" t="s">
        <v>5</v>
      </c>
      <c r="F6" s="2437"/>
      <c r="G6" s="2438"/>
      <c r="H6" s="2436" t="s">
        <v>5</v>
      </c>
      <c r="I6" s="2437"/>
      <c r="J6" s="2438"/>
      <c r="K6" s="2412"/>
      <c r="L6" s="2413"/>
      <c r="M6" s="2414"/>
      <c r="N6" s="32"/>
      <c r="O6" s="32"/>
    </row>
    <row r="7" spans="1:15" ht="99.75" customHeight="1" thickBot="1">
      <c r="A7" s="2439"/>
      <c r="B7" s="219" t="s">
        <v>27</v>
      </c>
      <c r="C7" s="222" t="s">
        <v>28</v>
      </c>
      <c r="D7" s="224" t="s">
        <v>4</v>
      </c>
      <c r="E7" s="219" t="s">
        <v>27</v>
      </c>
      <c r="F7" s="222" t="s">
        <v>28</v>
      </c>
      <c r="G7" s="224" t="s">
        <v>4</v>
      </c>
      <c r="H7" s="219" t="s">
        <v>27</v>
      </c>
      <c r="I7" s="222" t="s">
        <v>28</v>
      </c>
      <c r="J7" s="224" t="s">
        <v>4</v>
      </c>
      <c r="K7" s="219" t="s">
        <v>27</v>
      </c>
      <c r="L7" s="222" t="s">
        <v>28</v>
      </c>
      <c r="M7" s="224" t="s">
        <v>4</v>
      </c>
      <c r="N7" s="32"/>
      <c r="O7" s="32"/>
    </row>
    <row r="8" spans="1:15" ht="36.75" customHeight="1" thickBot="1">
      <c r="A8" s="155" t="s">
        <v>22</v>
      </c>
      <c r="B8" s="47"/>
      <c r="C8" s="53"/>
      <c r="D8" s="750"/>
      <c r="E8" s="53"/>
      <c r="F8" s="749"/>
      <c r="G8" s="751"/>
      <c r="H8" s="53"/>
      <c r="I8" s="749"/>
      <c r="J8" s="750"/>
      <c r="K8" s="752"/>
      <c r="L8" s="753"/>
      <c r="M8" s="754"/>
      <c r="N8" s="32"/>
      <c r="O8" s="32"/>
    </row>
    <row r="9" spans="1:15" ht="29.25" customHeight="1" thickBot="1">
      <c r="A9" s="228" t="s">
        <v>226</v>
      </c>
      <c r="B9" s="174">
        <v>0</v>
      </c>
      <c r="C9" s="231">
        <v>37</v>
      </c>
      <c r="D9" s="176">
        <v>37</v>
      </c>
      <c r="E9" s="174">
        <v>0</v>
      </c>
      <c r="F9" s="175">
        <v>28</v>
      </c>
      <c r="G9" s="176">
        <v>28</v>
      </c>
      <c r="H9" s="174">
        <v>0</v>
      </c>
      <c r="I9" s="175">
        <v>0</v>
      </c>
      <c r="J9" s="176">
        <v>0</v>
      </c>
      <c r="K9" s="821">
        <f>B9+E9+H9</f>
        <v>0</v>
      </c>
      <c r="L9" s="822">
        <f>C9+F9+I9</f>
        <v>65</v>
      </c>
      <c r="M9" s="823">
        <f>D9+G9+J9</f>
        <v>65</v>
      </c>
      <c r="N9" s="32"/>
      <c r="O9" s="32"/>
    </row>
    <row r="10" spans="1:15" ht="36.75" customHeight="1" thickBot="1">
      <c r="A10" s="19" t="s">
        <v>12</v>
      </c>
      <c r="B10" s="59">
        <f aca="true" t="shared" si="0" ref="B10:M10">SUM(B8:B9)</f>
        <v>0</v>
      </c>
      <c r="C10" s="58">
        <f t="shared" si="0"/>
        <v>37</v>
      </c>
      <c r="D10" s="58">
        <f t="shared" si="0"/>
        <v>37</v>
      </c>
      <c r="E10" s="58">
        <f t="shared" si="0"/>
        <v>0</v>
      </c>
      <c r="F10" s="58">
        <f t="shared" si="0"/>
        <v>28</v>
      </c>
      <c r="G10" s="58">
        <f t="shared" si="0"/>
        <v>28</v>
      </c>
      <c r="H10" s="58">
        <f t="shared" si="0"/>
        <v>0</v>
      </c>
      <c r="I10" s="58">
        <f t="shared" si="0"/>
        <v>0</v>
      </c>
      <c r="J10" s="58">
        <f t="shared" si="0"/>
        <v>0</v>
      </c>
      <c r="K10" s="58">
        <f t="shared" si="0"/>
        <v>0</v>
      </c>
      <c r="L10" s="58">
        <f t="shared" si="0"/>
        <v>65</v>
      </c>
      <c r="M10" s="62">
        <f t="shared" si="0"/>
        <v>65</v>
      </c>
      <c r="N10" s="32"/>
      <c r="O10" s="32"/>
    </row>
    <row r="11" spans="1:15" ht="27" customHeight="1" thickBot="1">
      <c r="A11" s="19" t="s">
        <v>23</v>
      </c>
      <c r="B11" s="57"/>
      <c r="C11" s="56"/>
      <c r="D11" s="162"/>
      <c r="E11" s="56"/>
      <c r="F11" s="161"/>
      <c r="G11" s="162"/>
      <c r="H11" s="56"/>
      <c r="I11" s="161"/>
      <c r="J11" s="162"/>
      <c r="K11" s="57"/>
      <c r="L11" s="161"/>
      <c r="M11" s="163"/>
      <c r="N11" s="32"/>
      <c r="O11" s="32"/>
    </row>
    <row r="12" spans="1:15" ht="31.5" customHeight="1" thickBot="1">
      <c r="A12" s="41" t="s">
        <v>11</v>
      </c>
      <c r="B12" s="256"/>
      <c r="C12" s="4"/>
      <c r="D12" s="21"/>
      <c r="E12" s="4"/>
      <c r="F12" s="6"/>
      <c r="G12" s="21"/>
      <c r="H12" s="4"/>
      <c r="I12" s="6"/>
      <c r="J12" s="21"/>
      <c r="K12" s="256"/>
      <c r="L12" s="6"/>
      <c r="M12" s="646"/>
      <c r="N12" s="29"/>
      <c r="O12" s="29"/>
    </row>
    <row r="13" spans="1:15" ht="24.75" customHeight="1" thickBot="1">
      <c r="A13" s="228" t="s">
        <v>226</v>
      </c>
      <c r="B13" s="825"/>
      <c r="C13" s="229">
        <v>36</v>
      </c>
      <c r="D13" s="230">
        <v>36</v>
      </c>
      <c r="E13" s="229">
        <v>0</v>
      </c>
      <c r="F13" s="229">
        <v>27</v>
      </c>
      <c r="G13" s="230">
        <v>27</v>
      </c>
      <c r="H13" s="229">
        <v>0</v>
      </c>
      <c r="I13" s="229">
        <v>0</v>
      </c>
      <c r="J13" s="230">
        <f>SUM(H13:I13)</f>
        <v>0</v>
      </c>
      <c r="K13" s="1669">
        <f>B13+E13+H13</f>
        <v>0</v>
      </c>
      <c r="L13" s="1670">
        <f>C13+F13+I13</f>
        <v>63</v>
      </c>
      <c r="M13" s="1671">
        <f>D13+G13+J13</f>
        <v>63</v>
      </c>
      <c r="N13" s="26"/>
      <c r="O13" s="26"/>
    </row>
    <row r="14" spans="1:15" ht="24.75" customHeight="1" thickBot="1">
      <c r="A14" s="2" t="s">
        <v>8</v>
      </c>
      <c r="B14" s="171">
        <f aca="true" t="shared" si="1" ref="B14:M14">SUM(B13:B13)</f>
        <v>0</v>
      </c>
      <c r="C14" s="208">
        <f t="shared" si="1"/>
        <v>36</v>
      </c>
      <c r="D14" s="208">
        <f t="shared" si="1"/>
        <v>36</v>
      </c>
      <c r="E14" s="208">
        <f t="shared" si="1"/>
        <v>0</v>
      </c>
      <c r="F14" s="208">
        <f t="shared" si="1"/>
        <v>27</v>
      </c>
      <c r="G14" s="172">
        <f t="shared" si="1"/>
        <v>27</v>
      </c>
      <c r="H14" s="208">
        <f t="shared" si="1"/>
        <v>0</v>
      </c>
      <c r="I14" s="208">
        <f t="shared" si="1"/>
        <v>0</v>
      </c>
      <c r="J14" s="172">
        <f t="shared" si="1"/>
        <v>0</v>
      </c>
      <c r="K14" s="208">
        <f t="shared" si="1"/>
        <v>0</v>
      </c>
      <c r="L14" s="208">
        <f t="shared" si="1"/>
        <v>63</v>
      </c>
      <c r="M14" s="172">
        <f t="shared" si="1"/>
        <v>63</v>
      </c>
      <c r="N14" s="33"/>
      <c r="O14" s="33"/>
    </row>
    <row r="15" spans="1:15" ht="24.75" customHeight="1">
      <c r="A15" s="220" t="s">
        <v>26</v>
      </c>
      <c r="B15" s="878"/>
      <c r="C15" s="236"/>
      <c r="D15" s="238"/>
      <c r="E15" s="236"/>
      <c r="F15" s="237"/>
      <c r="G15" s="238"/>
      <c r="H15" s="239"/>
      <c r="I15" s="240"/>
      <c r="J15" s="241"/>
      <c r="K15" s="725"/>
      <c r="L15" s="726"/>
      <c r="M15" s="727"/>
      <c r="N15" s="26"/>
      <c r="O15" s="26"/>
    </row>
    <row r="16" spans="1:15" ht="24.75" customHeight="1" thickBot="1">
      <c r="A16" s="748" t="s">
        <v>226</v>
      </c>
      <c r="B16" s="99">
        <v>0</v>
      </c>
      <c r="C16" s="494">
        <v>1</v>
      </c>
      <c r="D16" s="82">
        <v>1</v>
      </c>
      <c r="E16" s="242">
        <v>0</v>
      </c>
      <c r="F16" s="94">
        <v>1</v>
      </c>
      <c r="G16" s="82">
        <v>1</v>
      </c>
      <c r="H16" s="242">
        <v>0</v>
      </c>
      <c r="I16" s="242">
        <v>0</v>
      </c>
      <c r="J16" s="82">
        <f>SUM(H16:I16)</f>
        <v>0</v>
      </c>
      <c r="K16" s="644">
        <f>B16+E16+H16</f>
        <v>0</v>
      </c>
      <c r="L16" s="643">
        <f>C16+F16+I16</f>
        <v>2</v>
      </c>
      <c r="M16" s="645">
        <f>D16+G16+J16</f>
        <v>2</v>
      </c>
      <c r="N16" s="26"/>
      <c r="O16" s="26"/>
    </row>
    <row r="17" spans="1:15" ht="36.75" customHeight="1" thickBot="1">
      <c r="A17" s="2" t="s">
        <v>13</v>
      </c>
      <c r="B17" s="171">
        <f aca="true" t="shared" si="2" ref="B17:M17">SUM(B16:B16)</f>
        <v>0</v>
      </c>
      <c r="C17" s="171">
        <f t="shared" si="2"/>
        <v>1</v>
      </c>
      <c r="D17" s="171">
        <f t="shared" si="2"/>
        <v>1</v>
      </c>
      <c r="E17" s="171">
        <f t="shared" si="2"/>
        <v>0</v>
      </c>
      <c r="F17" s="171">
        <f t="shared" si="2"/>
        <v>1</v>
      </c>
      <c r="G17" s="171">
        <f t="shared" si="2"/>
        <v>1</v>
      </c>
      <c r="H17" s="243">
        <f t="shared" si="2"/>
        <v>0</v>
      </c>
      <c r="I17" s="243">
        <f t="shared" si="2"/>
        <v>0</v>
      </c>
      <c r="J17" s="243">
        <f t="shared" si="2"/>
        <v>0</v>
      </c>
      <c r="K17" s="171">
        <f t="shared" si="2"/>
        <v>0</v>
      </c>
      <c r="L17" s="171">
        <f t="shared" si="2"/>
        <v>2</v>
      </c>
      <c r="M17" s="172">
        <f t="shared" si="2"/>
        <v>2</v>
      </c>
      <c r="N17" s="26"/>
      <c r="O17" s="26"/>
    </row>
    <row r="18" spans="1:15" ht="30" customHeight="1" thickBot="1">
      <c r="A18" s="35" t="s">
        <v>10</v>
      </c>
      <c r="B18" s="58">
        <f aca="true" t="shared" si="3" ref="B18:M18">B14</f>
        <v>0</v>
      </c>
      <c r="C18" s="58">
        <f t="shared" si="3"/>
        <v>36</v>
      </c>
      <c r="D18" s="58">
        <f t="shared" si="3"/>
        <v>36</v>
      </c>
      <c r="E18" s="58">
        <f t="shared" si="3"/>
        <v>0</v>
      </c>
      <c r="F18" s="58">
        <f t="shared" si="3"/>
        <v>27</v>
      </c>
      <c r="G18" s="59">
        <f t="shared" si="3"/>
        <v>27</v>
      </c>
      <c r="H18" s="59">
        <f t="shared" si="3"/>
        <v>0</v>
      </c>
      <c r="I18" s="59">
        <f t="shared" si="3"/>
        <v>0</v>
      </c>
      <c r="J18" s="59">
        <f t="shared" si="3"/>
        <v>0</v>
      </c>
      <c r="K18" s="59">
        <f t="shared" si="3"/>
        <v>0</v>
      </c>
      <c r="L18" s="59">
        <f t="shared" si="3"/>
        <v>63</v>
      </c>
      <c r="M18" s="62">
        <f t="shared" si="3"/>
        <v>63</v>
      </c>
      <c r="N18" s="36"/>
      <c r="O18" s="36"/>
    </row>
    <row r="19" spans="1:15" ht="26.25" thickBot="1">
      <c r="A19" s="35" t="s">
        <v>14</v>
      </c>
      <c r="B19" s="58">
        <f aca="true" t="shared" si="4" ref="B19:M19">B17</f>
        <v>0</v>
      </c>
      <c r="C19" s="58">
        <f t="shared" si="4"/>
        <v>1</v>
      </c>
      <c r="D19" s="58">
        <f t="shared" si="4"/>
        <v>1</v>
      </c>
      <c r="E19" s="58">
        <f t="shared" si="4"/>
        <v>0</v>
      </c>
      <c r="F19" s="58">
        <f t="shared" si="4"/>
        <v>1</v>
      </c>
      <c r="G19" s="59">
        <f t="shared" si="4"/>
        <v>1</v>
      </c>
      <c r="H19" s="59">
        <f t="shared" si="4"/>
        <v>0</v>
      </c>
      <c r="I19" s="59">
        <f t="shared" si="4"/>
        <v>0</v>
      </c>
      <c r="J19" s="59">
        <f t="shared" si="4"/>
        <v>0</v>
      </c>
      <c r="K19" s="59">
        <f t="shared" si="4"/>
        <v>0</v>
      </c>
      <c r="L19" s="59">
        <f t="shared" si="4"/>
        <v>2</v>
      </c>
      <c r="M19" s="62">
        <f t="shared" si="4"/>
        <v>2</v>
      </c>
      <c r="N19" s="27"/>
      <c r="O19" s="27"/>
    </row>
    <row r="20" spans="1:15" ht="32.25" customHeight="1" thickBot="1">
      <c r="A20" s="3" t="s">
        <v>15</v>
      </c>
      <c r="B20" s="60">
        <f aca="true" t="shared" si="5" ref="B20:M20">SUM(B18:B19)</f>
        <v>0</v>
      </c>
      <c r="C20" s="60">
        <f t="shared" si="5"/>
        <v>37</v>
      </c>
      <c r="D20" s="60">
        <f t="shared" si="5"/>
        <v>37</v>
      </c>
      <c r="E20" s="60">
        <f t="shared" si="5"/>
        <v>0</v>
      </c>
      <c r="F20" s="60">
        <f t="shared" si="5"/>
        <v>28</v>
      </c>
      <c r="G20" s="61">
        <f t="shared" si="5"/>
        <v>28</v>
      </c>
      <c r="H20" s="61">
        <f t="shared" si="5"/>
        <v>0</v>
      </c>
      <c r="I20" s="61">
        <f t="shared" si="5"/>
        <v>0</v>
      </c>
      <c r="J20" s="61">
        <f t="shared" si="5"/>
        <v>0</v>
      </c>
      <c r="K20" s="61">
        <f t="shared" si="5"/>
        <v>0</v>
      </c>
      <c r="L20" s="61">
        <f t="shared" si="5"/>
        <v>65</v>
      </c>
      <c r="M20" s="63">
        <f t="shared" si="5"/>
        <v>65</v>
      </c>
      <c r="N20" s="27"/>
      <c r="O20" s="27"/>
    </row>
    <row r="21" spans="1:15" ht="12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4" ht="25.5" customHeight="1" hidden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0"/>
    </row>
    <row r="23" spans="1:16" ht="37.5" customHeight="1">
      <c r="A23" s="2429" t="s">
        <v>104</v>
      </c>
      <c r="B23" s="2429"/>
      <c r="C23" s="2429"/>
      <c r="D23" s="2429"/>
      <c r="E23" s="2429"/>
      <c r="F23" s="2429"/>
      <c r="G23" s="2429"/>
      <c r="H23" s="2429"/>
      <c r="I23" s="2429"/>
      <c r="J23" s="2429"/>
      <c r="K23" s="2429"/>
      <c r="L23" s="2429"/>
      <c r="M23" s="2429"/>
      <c r="N23" s="2429"/>
      <c r="O23" s="2429"/>
      <c r="P23" s="2429"/>
    </row>
    <row r="24" spans="2:16" ht="26.25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</sheetData>
  <sheetProtection/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U39"/>
  <sheetViews>
    <sheetView zoomScale="50" zoomScaleNormal="50" zoomScalePageLayoutView="0" workbookViewId="0" topLeftCell="A1">
      <selection activeCell="K38" sqref="K38"/>
    </sheetView>
  </sheetViews>
  <sheetFormatPr defaultColWidth="9.00390625" defaultRowHeight="12.75"/>
  <cols>
    <col min="1" max="1" width="3.00390625" style="17" customWidth="1"/>
    <col min="2" max="2" width="88.375" style="17" customWidth="1"/>
    <col min="3" max="3" width="12.75390625" style="17" customWidth="1"/>
    <col min="4" max="4" width="12.875" style="17" customWidth="1"/>
    <col min="5" max="5" width="12.25390625" style="17" customWidth="1"/>
    <col min="6" max="6" width="10.25390625" style="17" customWidth="1"/>
    <col min="7" max="7" width="8.75390625" style="17" customWidth="1"/>
    <col min="8" max="8" width="11.00390625" style="17" customWidth="1"/>
    <col min="9" max="9" width="9.375" style="17" customWidth="1"/>
    <col min="10" max="10" width="10.375" style="17" customWidth="1"/>
    <col min="11" max="11" width="14.25390625" style="17" customWidth="1"/>
    <col min="12" max="13" width="9.625" style="17" customWidth="1"/>
    <col min="14" max="17" width="12.00390625" style="17" customWidth="1"/>
    <col min="18" max="18" width="12.625" style="17" customWidth="1"/>
    <col min="19" max="19" width="11.00390625" style="17" customWidth="1"/>
    <col min="20" max="20" width="10.875" style="17" customWidth="1"/>
    <col min="21" max="21" width="14.25390625" style="17" customWidth="1"/>
    <col min="22" max="22" width="10.625" style="17" bestFit="1" customWidth="1"/>
    <col min="23" max="23" width="9.25390625" style="17" bestFit="1" customWidth="1"/>
    <col min="24" max="16384" width="9.125" style="17" customWidth="1"/>
  </cols>
  <sheetData>
    <row r="1" spans="1:20" ht="75" customHeight="1">
      <c r="A1" s="2627" t="s">
        <v>112</v>
      </c>
      <c r="B1" s="2627"/>
      <c r="C1" s="2627"/>
      <c r="D1" s="2627"/>
      <c r="E1" s="2627"/>
      <c r="F1" s="2627"/>
      <c r="G1" s="2627"/>
      <c r="H1" s="2627"/>
      <c r="I1" s="2627"/>
      <c r="J1" s="2627"/>
      <c r="K1" s="2627"/>
      <c r="L1" s="2627"/>
      <c r="M1" s="2627"/>
      <c r="N1" s="2627"/>
      <c r="O1" s="2627"/>
      <c r="P1" s="2627"/>
      <c r="Q1" s="2627"/>
      <c r="R1" s="2627"/>
      <c r="S1" s="2627"/>
      <c r="T1" s="2627"/>
    </row>
    <row r="2" spans="1:20" ht="26.25" customHeight="1">
      <c r="A2" s="2417"/>
      <c r="B2" s="2417"/>
      <c r="C2" s="2417"/>
      <c r="D2" s="2417"/>
      <c r="E2" s="2417"/>
      <c r="F2" s="2417"/>
      <c r="G2" s="2417"/>
      <c r="H2" s="2417"/>
      <c r="I2" s="2417"/>
      <c r="J2" s="2417"/>
      <c r="K2" s="2417"/>
      <c r="L2" s="2417"/>
      <c r="M2" s="2417"/>
      <c r="N2" s="2417"/>
      <c r="O2" s="2417"/>
      <c r="P2" s="2417"/>
      <c r="Q2" s="2417"/>
      <c r="R2" s="2417"/>
      <c r="S2" s="2417"/>
      <c r="T2" s="2417"/>
    </row>
    <row r="3" spans="1:20" ht="37.5" customHeight="1">
      <c r="A3" s="2416" t="s">
        <v>379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416"/>
      <c r="O3" s="2416"/>
      <c r="P3" s="2416"/>
      <c r="Q3" s="2416"/>
      <c r="R3" s="2416"/>
      <c r="S3" s="2416"/>
      <c r="T3" s="2416"/>
    </row>
    <row r="4" ht="33" customHeight="1" thickBot="1">
      <c r="B4" s="18"/>
    </row>
    <row r="5" spans="2:20" ht="33" customHeight="1">
      <c r="B5" s="2418" t="s">
        <v>9</v>
      </c>
      <c r="C5" s="2405" t="s">
        <v>0</v>
      </c>
      <c r="D5" s="2406"/>
      <c r="E5" s="2406"/>
      <c r="F5" s="2405" t="s">
        <v>1</v>
      </c>
      <c r="G5" s="2406"/>
      <c r="H5" s="2421"/>
      <c r="I5" s="2425" t="s">
        <v>2</v>
      </c>
      <c r="J5" s="2406"/>
      <c r="K5" s="2406"/>
      <c r="L5" s="2405" t="s">
        <v>3</v>
      </c>
      <c r="M5" s="2406"/>
      <c r="N5" s="2421"/>
      <c r="O5" s="2405">
        <v>5</v>
      </c>
      <c r="P5" s="2406"/>
      <c r="Q5" s="2406"/>
      <c r="R5" s="2409" t="s">
        <v>6</v>
      </c>
      <c r="S5" s="2410"/>
      <c r="T5" s="2411"/>
    </row>
    <row r="6" spans="2:20" ht="33" customHeight="1" thickBot="1">
      <c r="B6" s="2419"/>
      <c r="C6" s="2407"/>
      <c r="D6" s="2408"/>
      <c r="E6" s="2408"/>
      <c r="F6" s="2422"/>
      <c r="G6" s="2423"/>
      <c r="H6" s="2424"/>
      <c r="I6" s="2423"/>
      <c r="J6" s="2423"/>
      <c r="K6" s="2423"/>
      <c r="L6" s="2426"/>
      <c r="M6" s="2427"/>
      <c r="N6" s="2428"/>
      <c r="O6" s="2407"/>
      <c r="P6" s="2408"/>
      <c r="Q6" s="2408"/>
      <c r="R6" s="2412"/>
      <c r="S6" s="2413"/>
      <c r="T6" s="2414"/>
    </row>
    <row r="7" spans="2:20" ht="99.75" customHeight="1" thickBot="1">
      <c r="B7" s="2439"/>
      <c r="C7" s="219" t="s">
        <v>27</v>
      </c>
      <c r="D7" s="222" t="s">
        <v>28</v>
      </c>
      <c r="E7" s="223" t="s">
        <v>4</v>
      </c>
      <c r="F7" s="219" t="s">
        <v>27</v>
      </c>
      <c r="G7" s="222" t="s">
        <v>28</v>
      </c>
      <c r="H7" s="223" t="s">
        <v>4</v>
      </c>
      <c r="I7" s="219" t="s">
        <v>27</v>
      </c>
      <c r="J7" s="222" t="s">
        <v>28</v>
      </c>
      <c r="K7" s="223" t="s">
        <v>4</v>
      </c>
      <c r="L7" s="219" t="s">
        <v>27</v>
      </c>
      <c r="M7" s="222" t="s">
        <v>28</v>
      </c>
      <c r="N7" s="223" t="s">
        <v>4</v>
      </c>
      <c r="O7" s="219" t="s">
        <v>27</v>
      </c>
      <c r="P7" s="222" t="s">
        <v>28</v>
      </c>
      <c r="Q7" s="224" t="s">
        <v>4</v>
      </c>
      <c r="R7" s="219" t="s">
        <v>27</v>
      </c>
      <c r="S7" s="222" t="s">
        <v>28</v>
      </c>
      <c r="T7" s="224" t="s">
        <v>4</v>
      </c>
    </row>
    <row r="8" spans="2:20" ht="34.5" customHeight="1">
      <c r="B8" s="68" t="s">
        <v>22</v>
      </c>
      <c r="C8" s="136"/>
      <c r="D8" s="137"/>
      <c r="E8" s="138"/>
      <c r="F8" s="116"/>
      <c r="G8" s="116"/>
      <c r="H8" s="125"/>
      <c r="I8" s="141"/>
      <c r="J8" s="137"/>
      <c r="K8" s="138"/>
      <c r="L8" s="116"/>
      <c r="M8" s="116"/>
      <c r="N8" s="125"/>
      <c r="O8" s="144"/>
      <c r="P8" s="145"/>
      <c r="Q8" s="138"/>
      <c r="R8" s="126"/>
      <c r="S8" s="126"/>
      <c r="T8" s="127"/>
    </row>
    <row r="9" spans="2:20" ht="31.5" customHeight="1">
      <c r="B9" s="225" t="s">
        <v>114</v>
      </c>
      <c r="C9" s="99">
        <v>1</v>
      </c>
      <c r="D9" s="93">
        <v>3</v>
      </c>
      <c r="E9" s="94">
        <v>4</v>
      </c>
      <c r="F9" s="99">
        <v>2</v>
      </c>
      <c r="G9" s="93">
        <v>4</v>
      </c>
      <c r="H9" s="94">
        <f>G9+F9</f>
        <v>6</v>
      </c>
      <c r="I9" s="99">
        <f aca="true" t="shared" si="0" ref="I9:O9">I25+I17</f>
        <v>0</v>
      </c>
      <c r="J9" s="93">
        <v>1</v>
      </c>
      <c r="K9" s="94">
        <f>J9+I9</f>
        <v>1</v>
      </c>
      <c r="L9" s="99">
        <f t="shared" si="0"/>
        <v>0</v>
      </c>
      <c r="M9" s="93">
        <v>0</v>
      </c>
      <c r="N9" s="94">
        <v>0</v>
      </c>
      <c r="O9" s="99">
        <f t="shared" si="0"/>
        <v>0</v>
      </c>
      <c r="P9" s="99">
        <v>0</v>
      </c>
      <c r="Q9" s="99">
        <v>0</v>
      </c>
      <c r="R9" s="142">
        <f aca="true" t="shared" si="1" ref="R9:S13">C9+F9+I9+L9+O9</f>
        <v>3</v>
      </c>
      <c r="S9" s="91">
        <f t="shared" si="1"/>
        <v>8</v>
      </c>
      <c r="T9" s="92">
        <f>SUM(R9:S9)</f>
        <v>11</v>
      </c>
    </row>
    <row r="10" spans="2:20" ht="27.75" customHeight="1">
      <c r="B10" s="225" t="s">
        <v>115</v>
      </c>
      <c r="C10" s="99">
        <v>14</v>
      </c>
      <c r="D10" s="93">
        <v>6</v>
      </c>
      <c r="E10" s="94">
        <f>D10+C10</f>
        <v>20</v>
      </c>
      <c r="F10" s="99">
        <v>1</v>
      </c>
      <c r="G10" s="93">
        <v>7</v>
      </c>
      <c r="H10" s="94">
        <f>G10+F10</f>
        <v>8</v>
      </c>
      <c r="I10" s="99">
        <v>1</v>
      </c>
      <c r="J10" s="93">
        <v>0</v>
      </c>
      <c r="K10" s="94">
        <v>1</v>
      </c>
      <c r="L10" s="99">
        <v>1</v>
      </c>
      <c r="M10" s="93">
        <v>7</v>
      </c>
      <c r="N10" s="94">
        <v>8</v>
      </c>
      <c r="O10" s="99">
        <f>O26+O18</f>
        <v>0</v>
      </c>
      <c r="P10" s="93">
        <v>0</v>
      </c>
      <c r="Q10" s="94">
        <v>0</v>
      </c>
      <c r="R10" s="143">
        <f t="shared" si="1"/>
        <v>17</v>
      </c>
      <c r="S10" s="87">
        <f t="shared" si="1"/>
        <v>20</v>
      </c>
      <c r="T10" s="77">
        <f>SUM(R10:S10)</f>
        <v>37</v>
      </c>
    </row>
    <row r="11" spans="2:20" ht="34.5" customHeight="1">
      <c r="B11" s="225" t="s">
        <v>108</v>
      </c>
      <c r="C11" s="99">
        <v>0</v>
      </c>
      <c r="D11" s="93">
        <v>60</v>
      </c>
      <c r="E11" s="94">
        <f>D11+C11</f>
        <v>60</v>
      </c>
      <c r="F11" s="99">
        <v>4</v>
      </c>
      <c r="G11" s="93">
        <v>64</v>
      </c>
      <c r="H11" s="94">
        <f>G11+F11</f>
        <v>68</v>
      </c>
      <c r="I11" s="99">
        <v>3</v>
      </c>
      <c r="J11" s="93">
        <v>13</v>
      </c>
      <c r="K11" s="94">
        <f>J11+I11</f>
        <v>16</v>
      </c>
      <c r="L11" s="99">
        <v>4</v>
      </c>
      <c r="M11" s="93">
        <v>49</v>
      </c>
      <c r="N11" s="94">
        <f>M11+L11</f>
        <v>53</v>
      </c>
      <c r="O11" s="99">
        <v>0</v>
      </c>
      <c r="P11" s="93">
        <v>0</v>
      </c>
      <c r="Q11" s="94">
        <v>0</v>
      </c>
      <c r="R11" s="143">
        <f t="shared" si="1"/>
        <v>11</v>
      </c>
      <c r="S11" s="87">
        <f t="shared" si="1"/>
        <v>186</v>
      </c>
      <c r="T11" s="77">
        <f>SUM(R11:S11)</f>
        <v>197</v>
      </c>
    </row>
    <row r="12" spans="2:20" ht="31.5" customHeight="1">
      <c r="B12" s="225" t="s">
        <v>319</v>
      </c>
      <c r="C12" s="99">
        <f>C27+C19</f>
        <v>0</v>
      </c>
      <c r="D12" s="93">
        <v>24</v>
      </c>
      <c r="E12" s="94">
        <f>D12+C12</f>
        <v>24</v>
      </c>
      <c r="F12" s="99">
        <v>2</v>
      </c>
      <c r="G12" s="93">
        <v>16</v>
      </c>
      <c r="H12" s="94">
        <f>G12+F12</f>
        <v>18</v>
      </c>
      <c r="I12" s="99">
        <v>0</v>
      </c>
      <c r="J12" s="93">
        <v>6</v>
      </c>
      <c r="K12" s="94">
        <f>J12+I12</f>
        <v>6</v>
      </c>
      <c r="L12" s="99">
        <v>0</v>
      </c>
      <c r="M12" s="93">
        <v>11</v>
      </c>
      <c r="N12" s="94">
        <v>11</v>
      </c>
      <c r="O12" s="99">
        <v>0</v>
      </c>
      <c r="P12" s="93">
        <v>0</v>
      </c>
      <c r="Q12" s="93">
        <v>0</v>
      </c>
      <c r="R12" s="143">
        <f t="shared" si="1"/>
        <v>2</v>
      </c>
      <c r="S12" s="87">
        <f t="shared" si="1"/>
        <v>57</v>
      </c>
      <c r="T12" s="77">
        <f>SUM(R12:S12)</f>
        <v>59</v>
      </c>
    </row>
    <row r="13" spans="2:20" ht="33" customHeight="1" thickBot="1">
      <c r="B13" s="23"/>
      <c r="C13" s="99"/>
      <c r="D13" s="170"/>
      <c r="E13" s="94"/>
      <c r="F13" s="99"/>
      <c r="G13" s="170"/>
      <c r="H13" s="94"/>
      <c r="I13" s="99"/>
      <c r="J13" s="170"/>
      <c r="K13" s="94"/>
      <c r="L13" s="99"/>
      <c r="M13" s="170"/>
      <c r="N13" s="94"/>
      <c r="O13" s="99"/>
      <c r="P13" s="170"/>
      <c r="Q13" s="94"/>
      <c r="R13" s="142">
        <f t="shared" si="1"/>
        <v>0</v>
      </c>
      <c r="S13" s="91">
        <f t="shared" si="1"/>
        <v>0</v>
      </c>
      <c r="T13" s="92">
        <f>SUM(R13:S13)</f>
        <v>0</v>
      </c>
    </row>
    <row r="14" spans="2:20" ht="34.5" customHeight="1" thickBot="1">
      <c r="B14" s="68" t="s">
        <v>16</v>
      </c>
      <c r="C14" s="58">
        <f>SUM(C9:C13)</f>
        <v>15</v>
      </c>
      <c r="D14" s="152">
        <f aca="true" t="shared" si="2" ref="D14:T14">SUM(D9:D13)</f>
        <v>93</v>
      </c>
      <c r="E14" s="124">
        <f t="shared" si="2"/>
        <v>108</v>
      </c>
      <c r="F14" s="80">
        <f t="shared" si="2"/>
        <v>9</v>
      </c>
      <c r="G14" s="152">
        <f t="shared" si="2"/>
        <v>91</v>
      </c>
      <c r="H14" s="153">
        <f t="shared" si="2"/>
        <v>100</v>
      </c>
      <c r="I14" s="58">
        <f t="shared" si="2"/>
        <v>4</v>
      </c>
      <c r="J14" s="152">
        <f t="shared" si="2"/>
        <v>20</v>
      </c>
      <c r="K14" s="124">
        <f t="shared" si="2"/>
        <v>24</v>
      </c>
      <c r="L14" s="80">
        <f t="shared" si="2"/>
        <v>5</v>
      </c>
      <c r="M14" s="152">
        <f t="shared" si="2"/>
        <v>67</v>
      </c>
      <c r="N14" s="153">
        <f t="shared" si="2"/>
        <v>72</v>
      </c>
      <c r="O14" s="58">
        <f t="shared" si="2"/>
        <v>0</v>
      </c>
      <c r="P14" s="152">
        <f t="shared" si="2"/>
        <v>0</v>
      </c>
      <c r="Q14" s="124">
        <v>0</v>
      </c>
      <c r="R14" s="80">
        <f t="shared" si="2"/>
        <v>33</v>
      </c>
      <c r="S14" s="152">
        <f t="shared" si="2"/>
        <v>271</v>
      </c>
      <c r="T14" s="124">
        <f t="shared" si="2"/>
        <v>304</v>
      </c>
    </row>
    <row r="15" spans="2:20" ht="30.75" customHeight="1" thickBot="1">
      <c r="B15" s="19" t="s">
        <v>23</v>
      </c>
      <c r="C15" s="56"/>
      <c r="D15" s="90"/>
      <c r="E15" s="89"/>
      <c r="F15" s="161"/>
      <c r="G15" s="90"/>
      <c r="H15" s="89"/>
      <c r="I15" s="161"/>
      <c r="J15" s="90"/>
      <c r="K15" s="89"/>
      <c r="L15" s="161"/>
      <c r="M15" s="90"/>
      <c r="N15" s="89"/>
      <c r="O15" s="56"/>
      <c r="P15" s="90"/>
      <c r="Q15" s="89"/>
      <c r="R15" s="161"/>
      <c r="S15" s="161"/>
      <c r="T15" s="163"/>
    </row>
    <row r="16" spans="2:20" ht="30.75" customHeight="1" thickBot="1">
      <c r="B16" s="179" t="s">
        <v>11</v>
      </c>
      <c r="C16" s="180"/>
      <c r="D16" s="181"/>
      <c r="E16" s="153"/>
      <c r="F16" s="180"/>
      <c r="G16" s="181"/>
      <c r="H16" s="124"/>
      <c r="I16" s="182"/>
      <c r="J16" s="181" t="s">
        <v>7</v>
      </c>
      <c r="K16" s="153"/>
      <c r="L16" s="180"/>
      <c r="M16" s="181"/>
      <c r="N16" s="153"/>
      <c r="O16" s="58"/>
      <c r="P16" s="152"/>
      <c r="Q16" s="153"/>
      <c r="R16" s="183"/>
      <c r="S16" s="183"/>
      <c r="T16" s="184"/>
    </row>
    <row r="17" spans="2:20" ht="30" customHeight="1">
      <c r="B17" s="225" t="s">
        <v>114</v>
      </c>
      <c r="C17" s="99">
        <v>1</v>
      </c>
      <c r="D17" s="93">
        <v>3</v>
      </c>
      <c r="E17" s="94">
        <f>D17+C17</f>
        <v>4</v>
      </c>
      <c r="F17" s="99">
        <v>2</v>
      </c>
      <c r="G17" s="93">
        <v>4</v>
      </c>
      <c r="H17" s="94">
        <f>G17+F17</f>
        <v>6</v>
      </c>
      <c r="I17" s="99">
        <f>I33+I25</f>
        <v>0</v>
      </c>
      <c r="J17" s="93">
        <v>1</v>
      </c>
      <c r="K17" s="94">
        <f>J17+I17</f>
        <v>1</v>
      </c>
      <c r="L17" s="99">
        <f>L33+L25</f>
        <v>0</v>
      </c>
      <c r="M17" s="93">
        <v>0</v>
      </c>
      <c r="N17" s="104">
        <v>0</v>
      </c>
      <c r="O17" s="102">
        <v>0</v>
      </c>
      <c r="P17" s="103">
        <v>0</v>
      </c>
      <c r="Q17" s="104">
        <v>0</v>
      </c>
      <c r="R17" s="119">
        <f aca="true" t="shared" si="3" ref="R17:S19">C17+F17+I17+L17+O17</f>
        <v>3</v>
      </c>
      <c r="S17" s="120">
        <f t="shared" si="3"/>
        <v>8</v>
      </c>
      <c r="T17" s="121">
        <f>SUM(R17:S17)</f>
        <v>11</v>
      </c>
    </row>
    <row r="18" spans="2:20" ht="25.5" customHeight="1">
      <c r="B18" s="225" t="s">
        <v>115</v>
      </c>
      <c r="C18" s="99">
        <v>14</v>
      </c>
      <c r="D18" s="93">
        <v>6</v>
      </c>
      <c r="E18" s="94">
        <f>D18+C18</f>
        <v>20</v>
      </c>
      <c r="F18" s="99">
        <v>1</v>
      </c>
      <c r="G18" s="93">
        <v>7</v>
      </c>
      <c r="H18" s="94">
        <f>G18+F18</f>
        <v>8</v>
      </c>
      <c r="I18" s="99">
        <v>1</v>
      </c>
      <c r="J18" s="93">
        <v>0</v>
      </c>
      <c r="K18" s="94">
        <f>J18+I18</f>
        <v>1</v>
      </c>
      <c r="L18" s="99">
        <v>1</v>
      </c>
      <c r="M18" s="93">
        <v>7</v>
      </c>
      <c r="N18" s="115">
        <f>SUM(L18:M18)</f>
        <v>8</v>
      </c>
      <c r="O18" s="113">
        <v>0</v>
      </c>
      <c r="P18" s="114">
        <v>0</v>
      </c>
      <c r="Q18" s="115">
        <v>0</v>
      </c>
      <c r="R18" s="86">
        <f t="shared" si="3"/>
        <v>17</v>
      </c>
      <c r="S18" s="87">
        <f t="shared" si="3"/>
        <v>20</v>
      </c>
      <c r="T18" s="77">
        <f>SUM(R18:S18)</f>
        <v>37</v>
      </c>
    </row>
    <row r="19" spans="2:20" ht="31.5" customHeight="1">
      <c r="B19" s="225" t="s">
        <v>108</v>
      </c>
      <c r="C19" s="99">
        <v>0</v>
      </c>
      <c r="D19" s="93">
        <v>58</v>
      </c>
      <c r="E19" s="94">
        <f>D19+C19</f>
        <v>58</v>
      </c>
      <c r="F19" s="99">
        <v>4</v>
      </c>
      <c r="G19" s="93">
        <v>64</v>
      </c>
      <c r="H19" s="94">
        <f>G19+F19</f>
        <v>68</v>
      </c>
      <c r="I19" s="99">
        <v>3</v>
      </c>
      <c r="J19" s="93">
        <v>13</v>
      </c>
      <c r="K19" s="94">
        <f>J19+I19</f>
        <v>16</v>
      </c>
      <c r="L19" s="99">
        <v>4</v>
      </c>
      <c r="M19" s="93">
        <v>49</v>
      </c>
      <c r="N19" s="115">
        <f>SUM(L19:M19)</f>
        <v>53</v>
      </c>
      <c r="O19" s="107">
        <v>0</v>
      </c>
      <c r="P19" s="85">
        <v>0</v>
      </c>
      <c r="Q19" s="82">
        <v>0</v>
      </c>
      <c r="R19" s="86">
        <f t="shared" si="3"/>
        <v>11</v>
      </c>
      <c r="S19" s="87">
        <f t="shared" si="3"/>
        <v>184</v>
      </c>
      <c r="T19" s="77">
        <f>SUM(R19:S19)</f>
        <v>195</v>
      </c>
    </row>
    <row r="20" spans="2:20" ht="30" customHeight="1">
      <c r="B20" s="225" t="s">
        <v>319</v>
      </c>
      <c r="C20" s="99">
        <f>C35+C27</f>
        <v>0</v>
      </c>
      <c r="D20" s="93">
        <v>24</v>
      </c>
      <c r="E20" s="94">
        <f>D20+C20</f>
        <v>24</v>
      </c>
      <c r="F20" s="99">
        <v>2</v>
      </c>
      <c r="G20" s="93">
        <v>16</v>
      </c>
      <c r="H20" s="94">
        <f>G20+F20</f>
        <v>18</v>
      </c>
      <c r="I20" s="99">
        <v>0</v>
      </c>
      <c r="J20" s="93">
        <v>6</v>
      </c>
      <c r="K20" s="94">
        <f>J20+I20</f>
        <v>6</v>
      </c>
      <c r="L20" s="107">
        <v>0</v>
      </c>
      <c r="M20" s="85">
        <v>10</v>
      </c>
      <c r="N20" s="82">
        <v>10</v>
      </c>
      <c r="O20" s="107">
        <v>0</v>
      </c>
      <c r="P20" s="85">
        <v>0</v>
      </c>
      <c r="Q20" s="82">
        <v>0</v>
      </c>
      <c r="R20" s="86">
        <f>C20+F20+I20+L20+O20</f>
        <v>2</v>
      </c>
      <c r="S20" s="87">
        <f>D20+G20+J20+M20+P20</f>
        <v>56</v>
      </c>
      <c r="T20" s="77">
        <f>SUM(R20:S20)</f>
        <v>58</v>
      </c>
    </row>
    <row r="21" spans="2:20" ht="36" customHeight="1" thickBot="1">
      <c r="B21" s="23"/>
      <c r="C21" s="99"/>
      <c r="D21" s="170"/>
      <c r="E21" s="94"/>
      <c r="F21" s="107"/>
      <c r="G21" s="85"/>
      <c r="H21" s="82"/>
      <c r="I21" s="107"/>
      <c r="J21" s="85"/>
      <c r="K21" s="82"/>
      <c r="L21" s="107"/>
      <c r="M21" s="85"/>
      <c r="N21" s="82"/>
      <c r="O21" s="107"/>
      <c r="P21" s="85"/>
      <c r="Q21" s="82"/>
      <c r="R21" s="86">
        <f>C21+F21+I21+L21+O21</f>
        <v>0</v>
      </c>
      <c r="S21" s="87">
        <f>D21+G21+J21+M21+P21</f>
        <v>0</v>
      </c>
      <c r="T21" s="77">
        <f>SUM(R21:S21)</f>
        <v>0</v>
      </c>
    </row>
    <row r="22" spans="2:20" ht="24.75" customHeight="1" thickBot="1">
      <c r="B22" s="42" t="s">
        <v>8</v>
      </c>
      <c r="C22" s="56">
        <f aca="true" t="shared" si="4" ref="C22:T22">SUM(C17:C21)</f>
        <v>15</v>
      </c>
      <c r="D22" s="56">
        <f t="shared" si="4"/>
        <v>91</v>
      </c>
      <c r="E22" s="56">
        <f t="shared" si="4"/>
        <v>106</v>
      </c>
      <c r="F22" s="56">
        <f t="shared" si="4"/>
        <v>9</v>
      </c>
      <c r="G22" s="56">
        <f t="shared" si="4"/>
        <v>91</v>
      </c>
      <c r="H22" s="56">
        <f t="shared" si="4"/>
        <v>100</v>
      </c>
      <c r="I22" s="56">
        <f t="shared" si="4"/>
        <v>4</v>
      </c>
      <c r="J22" s="56">
        <f t="shared" si="4"/>
        <v>20</v>
      </c>
      <c r="K22" s="56">
        <f t="shared" si="4"/>
        <v>24</v>
      </c>
      <c r="L22" s="56">
        <f t="shared" si="4"/>
        <v>5</v>
      </c>
      <c r="M22" s="56">
        <f t="shared" si="4"/>
        <v>66</v>
      </c>
      <c r="N22" s="56">
        <f t="shared" si="4"/>
        <v>71</v>
      </c>
      <c r="O22" s="56">
        <f t="shared" si="4"/>
        <v>0</v>
      </c>
      <c r="P22" s="56">
        <f t="shared" si="4"/>
        <v>0</v>
      </c>
      <c r="Q22" s="56">
        <f t="shared" si="4"/>
        <v>0</v>
      </c>
      <c r="R22" s="56">
        <f t="shared" si="4"/>
        <v>33</v>
      </c>
      <c r="S22" s="56">
        <f t="shared" si="4"/>
        <v>268</v>
      </c>
      <c r="T22" s="62">
        <f t="shared" si="4"/>
        <v>301</v>
      </c>
    </row>
    <row r="23" spans="2:20" ht="30.75" customHeight="1">
      <c r="B23" s="220" t="s">
        <v>26</v>
      </c>
      <c r="C23" s="96"/>
      <c r="D23" s="97"/>
      <c r="E23" s="100"/>
      <c r="F23" s="96"/>
      <c r="G23" s="97"/>
      <c r="H23" s="98"/>
      <c r="I23" s="97"/>
      <c r="J23" s="97"/>
      <c r="K23" s="100"/>
      <c r="L23" s="96"/>
      <c r="M23" s="97"/>
      <c r="N23" s="98"/>
      <c r="O23" s="97"/>
      <c r="P23" s="97"/>
      <c r="Q23" s="100"/>
      <c r="R23" s="96"/>
      <c r="S23" s="97"/>
      <c r="T23" s="101"/>
    </row>
    <row r="24" spans="2:20" ht="24.75" customHeight="1">
      <c r="B24" s="225" t="s">
        <v>108</v>
      </c>
      <c r="C24" s="102">
        <v>0</v>
      </c>
      <c r="D24" s="103">
        <v>2</v>
      </c>
      <c r="E24" s="104">
        <v>2</v>
      </c>
      <c r="F24" s="102">
        <v>0</v>
      </c>
      <c r="G24" s="103">
        <v>0</v>
      </c>
      <c r="H24" s="105">
        <f>SUM(F24:G24)</f>
        <v>0</v>
      </c>
      <c r="I24" s="106">
        <v>0</v>
      </c>
      <c r="J24" s="103">
        <v>0</v>
      </c>
      <c r="K24" s="104">
        <f>SUM(I24:J24)</f>
        <v>0</v>
      </c>
      <c r="L24" s="107">
        <v>0</v>
      </c>
      <c r="M24" s="85">
        <v>0</v>
      </c>
      <c r="N24" s="83">
        <f>SUM(L24:M24)</f>
        <v>0</v>
      </c>
      <c r="O24" s="108">
        <v>0</v>
      </c>
      <c r="P24" s="109">
        <v>0</v>
      </c>
      <c r="Q24" s="104">
        <v>0</v>
      </c>
      <c r="R24" s="110">
        <f aca="true" t="shared" si="5" ref="R24:S28">C24+F24+I24+L24+O24</f>
        <v>0</v>
      </c>
      <c r="S24" s="111">
        <f t="shared" si="5"/>
        <v>2</v>
      </c>
      <c r="T24" s="112">
        <f>SUM(R24:S24)</f>
        <v>2</v>
      </c>
    </row>
    <row r="25" spans="2:20" ht="24.75" customHeight="1">
      <c r="B25" s="225" t="s">
        <v>319</v>
      </c>
      <c r="C25" s="113">
        <v>0</v>
      </c>
      <c r="D25" s="114">
        <v>0</v>
      </c>
      <c r="E25" s="115">
        <f>SUM(C25:D25)</f>
        <v>0</v>
      </c>
      <c r="F25" s="113">
        <v>0</v>
      </c>
      <c r="G25" s="114">
        <v>0</v>
      </c>
      <c r="H25" s="83">
        <f>SUM(F25:G25)</f>
        <v>0</v>
      </c>
      <c r="I25" s="116">
        <v>0</v>
      </c>
      <c r="J25" s="114">
        <v>0</v>
      </c>
      <c r="K25" s="115">
        <f>SUM(I25:J25)</f>
        <v>0</v>
      </c>
      <c r="L25" s="113">
        <v>0</v>
      </c>
      <c r="M25" s="114">
        <v>1</v>
      </c>
      <c r="N25" s="105">
        <f>SUM(L25:M25)</f>
        <v>1</v>
      </c>
      <c r="O25" s="117">
        <v>0</v>
      </c>
      <c r="P25" s="118">
        <v>0</v>
      </c>
      <c r="Q25" s="115">
        <v>0</v>
      </c>
      <c r="R25" s="119">
        <f t="shared" si="5"/>
        <v>0</v>
      </c>
      <c r="S25" s="120">
        <f t="shared" si="5"/>
        <v>1</v>
      </c>
      <c r="T25" s="121">
        <f>SUM(R25:S25)</f>
        <v>1</v>
      </c>
    </row>
    <row r="26" spans="2:20" ht="27.75" customHeight="1">
      <c r="B26" s="23"/>
      <c r="C26" s="107">
        <v>0</v>
      </c>
      <c r="D26" s="85">
        <v>0</v>
      </c>
      <c r="E26" s="82">
        <f>SUM(C26:D26)</f>
        <v>0</v>
      </c>
      <c r="F26" s="107">
        <v>0</v>
      </c>
      <c r="G26" s="85">
        <v>0</v>
      </c>
      <c r="H26" s="83">
        <f>SUM(F26:G26)</f>
        <v>0</v>
      </c>
      <c r="I26" s="84">
        <v>0</v>
      </c>
      <c r="J26" s="85">
        <v>0</v>
      </c>
      <c r="K26" s="82">
        <f>SUM(I26:J26)</f>
        <v>0</v>
      </c>
      <c r="L26" s="107">
        <v>0</v>
      </c>
      <c r="M26" s="85">
        <v>0</v>
      </c>
      <c r="N26" s="83">
        <f>SUM(L26:M26)</f>
        <v>0</v>
      </c>
      <c r="O26" s="122">
        <v>0</v>
      </c>
      <c r="P26" s="123">
        <v>0</v>
      </c>
      <c r="Q26" s="82">
        <f>SUM(O26:P26)</f>
        <v>0</v>
      </c>
      <c r="R26" s="86">
        <f>C26+F26+I26+L26+O26</f>
        <v>0</v>
      </c>
      <c r="S26" s="87">
        <f>D26+G26+J26+M26+P26</f>
        <v>0</v>
      </c>
      <c r="T26" s="77">
        <f>SUM(R26:S26)</f>
        <v>0</v>
      </c>
    </row>
    <row r="27" spans="2:20" ht="29.25" customHeight="1">
      <c r="B27" s="23"/>
      <c r="C27" s="107">
        <v>0</v>
      </c>
      <c r="D27" s="85">
        <v>0</v>
      </c>
      <c r="E27" s="82">
        <f>SUM(C27:D27)</f>
        <v>0</v>
      </c>
      <c r="F27" s="107">
        <v>0</v>
      </c>
      <c r="G27" s="85">
        <v>0</v>
      </c>
      <c r="H27" s="83">
        <f>SUM(F27:G27)</f>
        <v>0</v>
      </c>
      <c r="I27" s="84">
        <v>0</v>
      </c>
      <c r="J27" s="85">
        <v>0</v>
      </c>
      <c r="K27" s="82">
        <f>SUM(I27:J27)</f>
        <v>0</v>
      </c>
      <c r="L27" s="107">
        <v>0</v>
      </c>
      <c r="M27" s="85">
        <v>0</v>
      </c>
      <c r="N27" s="83">
        <f>SUM(L27:M27)</f>
        <v>0</v>
      </c>
      <c r="O27" s="122">
        <v>0</v>
      </c>
      <c r="P27" s="123">
        <v>0</v>
      </c>
      <c r="Q27" s="82">
        <f>SUM(O27:P27)</f>
        <v>0</v>
      </c>
      <c r="R27" s="86">
        <f>C27+F27+I27+L27+O27</f>
        <v>0</v>
      </c>
      <c r="S27" s="87">
        <f>D27+G27+J27+M27+P27</f>
        <v>0</v>
      </c>
      <c r="T27" s="77">
        <f>SUM(R27:S27)</f>
        <v>0</v>
      </c>
    </row>
    <row r="28" spans="2:20" ht="31.5" customHeight="1" thickBot="1">
      <c r="B28" s="23"/>
      <c r="C28" s="107">
        <v>0</v>
      </c>
      <c r="D28" s="85">
        <v>0</v>
      </c>
      <c r="E28" s="82">
        <f>SUM(C28:D28)</f>
        <v>0</v>
      </c>
      <c r="F28" s="107">
        <v>0</v>
      </c>
      <c r="G28" s="85">
        <v>0</v>
      </c>
      <c r="H28" s="83">
        <f>SUM(F28:G28)</f>
        <v>0</v>
      </c>
      <c r="I28" s="84">
        <v>0</v>
      </c>
      <c r="J28" s="85">
        <v>0</v>
      </c>
      <c r="K28" s="82">
        <f>SUM(I28:J28)</f>
        <v>0</v>
      </c>
      <c r="L28" s="107">
        <v>0</v>
      </c>
      <c r="M28" s="85">
        <v>0</v>
      </c>
      <c r="N28" s="83">
        <f>SUM(L28:M28)</f>
        <v>0</v>
      </c>
      <c r="O28" s="122">
        <v>0</v>
      </c>
      <c r="P28" s="123">
        <v>0</v>
      </c>
      <c r="Q28" s="82">
        <f>SUM(O28:P28)</f>
        <v>0</v>
      </c>
      <c r="R28" s="86">
        <f t="shared" si="5"/>
        <v>0</v>
      </c>
      <c r="S28" s="87">
        <f t="shared" si="5"/>
        <v>0</v>
      </c>
      <c r="T28" s="77">
        <f>SUM(R28:S28)</f>
        <v>0</v>
      </c>
    </row>
    <row r="29" spans="2:20" ht="27" customHeight="1" thickBot="1">
      <c r="B29" s="2" t="s">
        <v>13</v>
      </c>
      <c r="C29" s="124">
        <f aca="true" t="shared" si="6" ref="C29:T29">SUM(C24:C28)</f>
        <v>0</v>
      </c>
      <c r="D29" s="58">
        <f t="shared" si="6"/>
        <v>2</v>
      </c>
      <c r="E29" s="59">
        <f t="shared" si="6"/>
        <v>2</v>
      </c>
      <c r="F29" s="58">
        <f t="shared" si="6"/>
        <v>0</v>
      </c>
      <c r="G29" s="58">
        <f t="shared" si="6"/>
        <v>0</v>
      </c>
      <c r="H29" s="62">
        <f t="shared" si="6"/>
        <v>0</v>
      </c>
      <c r="I29" s="80">
        <f t="shared" si="6"/>
        <v>0</v>
      </c>
      <c r="J29" s="58">
        <f t="shared" si="6"/>
        <v>0</v>
      </c>
      <c r="K29" s="58">
        <f t="shared" si="6"/>
        <v>0</v>
      </c>
      <c r="L29" s="58">
        <f t="shared" si="6"/>
        <v>0</v>
      </c>
      <c r="M29" s="58">
        <f t="shared" si="6"/>
        <v>1</v>
      </c>
      <c r="N29" s="58">
        <f t="shared" si="6"/>
        <v>1</v>
      </c>
      <c r="O29" s="58">
        <f t="shared" si="6"/>
        <v>0</v>
      </c>
      <c r="P29" s="58">
        <f t="shared" si="6"/>
        <v>0</v>
      </c>
      <c r="Q29" s="59">
        <f t="shared" si="6"/>
        <v>0</v>
      </c>
      <c r="R29" s="58">
        <f t="shared" si="6"/>
        <v>0</v>
      </c>
      <c r="S29" s="58">
        <f t="shared" si="6"/>
        <v>3</v>
      </c>
      <c r="T29" s="62">
        <f t="shared" si="6"/>
        <v>3</v>
      </c>
    </row>
    <row r="30" spans="2:21" ht="30.75" customHeight="1" thickBot="1">
      <c r="B30" s="146" t="s">
        <v>10</v>
      </c>
      <c r="C30" s="147">
        <f aca="true" t="shared" si="7" ref="C30:T30">C22</f>
        <v>15</v>
      </c>
      <c r="D30" s="148">
        <f t="shared" si="7"/>
        <v>91</v>
      </c>
      <c r="E30" s="149">
        <f t="shared" si="7"/>
        <v>106</v>
      </c>
      <c r="F30" s="150">
        <f t="shared" si="7"/>
        <v>9</v>
      </c>
      <c r="G30" s="148">
        <f t="shared" si="7"/>
        <v>91</v>
      </c>
      <c r="H30" s="151">
        <f t="shared" si="7"/>
        <v>100</v>
      </c>
      <c r="I30" s="147">
        <f t="shared" si="7"/>
        <v>4</v>
      </c>
      <c r="J30" s="148">
        <f t="shared" si="7"/>
        <v>20</v>
      </c>
      <c r="K30" s="149">
        <f t="shared" si="7"/>
        <v>24</v>
      </c>
      <c r="L30" s="150">
        <f t="shared" si="7"/>
        <v>5</v>
      </c>
      <c r="M30" s="148">
        <f t="shared" si="7"/>
        <v>66</v>
      </c>
      <c r="N30" s="151">
        <f t="shared" si="7"/>
        <v>71</v>
      </c>
      <c r="O30" s="147">
        <f t="shared" si="7"/>
        <v>0</v>
      </c>
      <c r="P30" s="148">
        <f t="shared" si="7"/>
        <v>0</v>
      </c>
      <c r="Q30" s="149">
        <f t="shared" si="7"/>
        <v>0</v>
      </c>
      <c r="R30" s="150">
        <f t="shared" si="7"/>
        <v>33</v>
      </c>
      <c r="S30" s="148">
        <f t="shared" si="7"/>
        <v>268</v>
      </c>
      <c r="T30" s="149">
        <f t="shared" si="7"/>
        <v>301</v>
      </c>
      <c r="U30" s="30"/>
    </row>
    <row r="31" spans="2:20" ht="37.5" customHeight="1" thickBot="1">
      <c r="B31" s="35" t="s">
        <v>17</v>
      </c>
      <c r="C31" s="129">
        <f aca="true" t="shared" si="8" ref="C31:T31">C29</f>
        <v>0</v>
      </c>
      <c r="D31" s="128">
        <f t="shared" si="8"/>
        <v>2</v>
      </c>
      <c r="E31" s="130">
        <f t="shared" si="8"/>
        <v>2</v>
      </c>
      <c r="F31" s="134">
        <f t="shared" si="8"/>
        <v>0</v>
      </c>
      <c r="G31" s="128">
        <f t="shared" si="8"/>
        <v>0</v>
      </c>
      <c r="H31" s="139">
        <f t="shared" si="8"/>
        <v>0</v>
      </c>
      <c r="I31" s="129">
        <f t="shared" si="8"/>
        <v>0</v>
      </c>
      <c r="J31" s="128">
        <f t="shared" si="8"/>
        <v>0</v>
      </c>
      <c r="K31" s="130">
        <f t="shared" si="8"/>
        <v>0</v>
      </c>
      <c r="L31" s="134">
        <f t="shared" si="8"/>
        <v>0</v>
      </c>
      <c r="M31" s="128">
        <f t="shared" si="8"/>
        <v>1</v>
      </c>
      <c r="N31" s="139">
        <f t="shared" si="8"/>
        <v>1</v>
      </c>
      <c r="O31" s="129">
        <f t="shared" si="8"/>
        <v>0</v>
      </c>
      <c r="P31" s="128">
        <f t="shared" si="8"/>
        <v>0</v>
      </c>
      <c r="Q31" s="130">
        <f t="shared" si="8"/>
        <v>0</v>
      </c>
      <c r="R31" s="134">
        <f t="shared" si="8"/>
        <v>0</v>
      </c>
      <c r="S31" s="128">
        <f t="shared" si="8"/>
        <v>3</v>
      </c>
      <c r="T31" s="130">
        <f t="shared" si="8"/>
        <v>3</v>
      </c>
    </row>
    <row r="32" spans="2:20" ht="36" customHeight="1" thickBot="1">
      <c r="B32" s="3" t="s">
        <v>18</v>
      </c>
      <c r="C32" s="131">
        <f aca="true" t="shared" si="9" ref="C32:T32">SUM(C30:C31)</f>
        <v>15</v>
      </c>
      <c r="D32" s="132">
        <f t="shared" si="9"/>
        <v>93</v>
      </c>
      <c r="E32" s="133">
        <f t="shared" si="9"/>
        <v>108</v>
      </c>
      <c r="F32" s="135">
        <f t="shared" si="9"/>
        <v>9</v>
      </c>
      <c r="G32" s="132">
        <f t="shared" si="9"/>
        <v>91</v>
      </c>
      <c r="H32" s="140">
        <f t="shared" si="9"/>
        <v>100</v>
      </c>
      <c r="I32" s="131">
        <f t="shared" si="9"/>
        <v>4</v>
      </c>
      <c r="J32" s="132">
        <f t="shared" si="9"/>
        <v>20</v>
      </c>
      <c r="K32" s="133">
        <f t="shared" si="9"/>
        <v>24</v>
      </c>
      <c r="L32" s="135">
        <f t="shared" si="9"/>
        <v>5</v>
      </c>
      <c r="M32" s="132">
        <f t="shared" si="9"/>
        <v>67</v>
      </c>
      <c r="N32" s="140">
        <f t="shared" si="9"/>
        <v>72</v>
      </c>
      <c r="O32" s="131">
        <f t="shared" si="9"/>
        <v>0</v>
      </c>
      <c r="P32" s="132">
        <f t="shared" si="9"/>
        <v>0</v>
      </c>
      <c r="Q32" s="133">
        <f t="shared" si="9"/>
        <v>0</v>
      </c>
      <c r="R32" s="135">
        <f t="shared" si="9"/>
        <v>33</v>
      </c>
      <c r="S32" s="132">
        <f t="shared" si="9"/>
        <v>271</v>
      </c>
      <c r="T32" s="133">
        <f t="shared" si="9"/>
        <v>304</v>
      </c>
    </row>
    <row r="33" spans="2:20" ht="25.5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2:20" ht="25.5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2:20" ht="25.5">
      <c r="B35" s="2415" t="s">
        <v>101</v>
      </c>
      <c r="C35" s="2415"/>
      <c r="D35" s="2415"/>
      <c r="E35" s="2415"/>
      <c r="F35" s="2415"/>
      <c r="G35" s="2415"/>
      <c r="H35" s="2415"/>
      <c r="I35" s="2415"/>
      <c r="J35" s="2415"/>
      <c r="K35" s="2415"/>
      <c r="L35" s="2415"/>
      <c r="M35" s="2415"/>
      <c r="N35" s="2415"/>
      <c r="O35" s="2415"/>
      <c r="P35" s="2415"/>
      <c r="Q35" s="2415"/>
      <c r="R35" s="2415"/>
      <c r="S35" s="2415"/>
      <c r="T35" s="2415"/>
    </row>
    <row r="36" spans="2:20" ht="25.5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8" spans="2:20" ht="25.5">
      <c r="B38" s="30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2:20" ht="25.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</sheetData>
  <sheetProtection/>
  <mergeCells count="11">
    <mergeCell ref="F5:H6"/>
    <mergeCell ref="I5:K6"/>
    <mergeCell ref="L5:N6"/>
    <mergeCell ref="O5:Q6"/>
    <mergeCell ref="A1:T1"/>
    <mergeCell ref="R5:T6"/>
    <mergeCell ref="B35:T35"/>
    <mergeCell ref="A2:T2"/>
    <mergeCell ref="A3:T3"/>
    <mergeCell ref="B5:B7"/>
    <mergeCell ref="C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6"/>
  <sheetViews>
    <sheetView zoomScale="50" zoomScaleNormal="50" zoomScalePageLayoutView="0" workbookViewId="0" topLeftCell="A1">
      <selection activeCell="E24" sqref="E24"/>
    </sheetView>
  </sheetViews>
  <sheetFormatPr defaultColWidth="9.00390625" defaultRowHeight="12.75"/>
  <cols>
    <col min="1" max="1" width="93.00390625" style="17" customWidth="1"/>
    <col min="2" max="2" width="16.125" style="17" customWidth="1"/>
    <col min="3" max="3" width="12.125" style="17" customWidth="1"/>
    <col min="4" max="4" width="11.00390625" style="17" customWidth="1"/>
    <col min="5" max="5" width="14.375" style="17" customWidth="1"/>
    <col min="6" max="6" width="11.875" style="17" customWidth="1"/>
    <col min="7" max="7" width="9.625" style="17" customWidth="1"/>
    <col min="8" max="8" width="14.25390625" style="17" customWidth="1"/>
    <col min="9" max="9" width="13.125" style="17" customWidth="1"/>
    <col min="10" max="12" width="10.75390625" style="17" customWidth="1"/>
    <col min="13" max="13" width="9.125" style="17" customWidth="1"/>
    <col min="14" max="14" width="12.875" style="17" customWidth="1"/>
    <col min="15" max="15" width="23.375" style="17" customWidth="1"/>
    <col min="16" max="17" width="9.125" style="17" customWidth="1"/>
    <col min="18" max="18" width="10.625" style="17" bestFit="1" customWidth="1"/>
    <col min="19" max="19" width="11.25390625" style="17" customWidth="1"/>
    <col min="20" max="16384" width="9.125" style="17" customWidth="1"/>
  </cols>
  <sheetData>
    <row r="1" spans="1:17" ht="25.5" customHeight="1">
      <c r="A1" s="2416"/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</row>
    <row r="2" spans="1:16" ht="45.75" customHeight="1">
      <c r="A2" s="2628" t="s">
        <v>112</v>
      </c>
      <c r="B2" s="2628"/>
      <c r="C2" s="2628"/>
      <c r="D2" s="2628"/>
      <c r="E2" s="2628"/>
      <c r="F2" s="2628"/>
      <c r="G2" s="2628"/>
      <c r="H2" s="2628"/>
      <c r="I2" s="2628"/>
      <c r="J2" s="2628"/>
      <c r="K2" s="2628"/>
      <c r="L2" s="2628"/>
      <c r="M2" s="2628"/>
      <c r="N2" s="2628"/>
      <c r="O2" s="2628"/>
      <c r="P2" s="2628"/>
    </row>
    <row r="3" spans="1:12" ht="24.75" customHeight="1">
      <c r="A3" s="2416" t="s">
        <v>356</v>
      </c>
      <c r="B3" s="2416"/>
      <c r="C3" s="2416"/>
      <c r="D3" s="2416"/>
      <c r="E3" s="2416"/>
      <c r="F3" s="2416"/>
      <c r="G3" s="2416"/>
      <c r="H3" s="2416"/>
      <c r="I3" s="2416"/>
      <c r="J3" s="2416"/>
      <c r="K3" s="49"/>
      <c r="L3" s="49"/>
    </row>
    <row r="4" ht="33" customHeight="1" thickBot="1">
      <c r="A4" s="18"/>
    </row>
    <row r="5" spans="1:12" ht="33" customHeight="1" thickBot="1">
      <c r="A5" s="2418" t="s">
        <v>9</v>
      </c>
      <c r="B5" s="2433" t="s">
        <v>19</v>
      </c>
      <c r="C5" s="2434"/>
      <c r="D5" s="2435"/>
      <c r="E5" s="2433" t="s">
        <v>20</v>
      </c>
      <c r="F5" s="2434"/>
      <c r="G5" s="2435"/>
      <c r="H5" s="2409" t="s">
        <v>21</v>
      </c>
      <c r="I5" s="2410"/>
      <c r="J5" s="2411"/>
      <c r="K5" s="32"/>
      <c r="L5" s="32"/>
    </row>
    <row r="6" spans="1:12" ht="33" customHeight="1" thickBot="1">
      <c r="A6" s="2419"/>
      <c r="B6" s="2436" t="s">
        <v>5</v>
      </c>
      <c r="C6" s="2437"/>
      <c r="D6" s="2438"/>
      <c r="E6" s="2436" t="s">
        <v>5</v>
      </c>
      <c r="F6" s="2437"/>
      <c r="G6" s="2438"/>
      <c r="H6" s="2412"/>
      <c r="I6" s="2413"/>
      <c r="J6" s="2414"/>
      <c r="K6" s="32"/>
      <c r="L6" s="32"/>
    </row>
    <row r="7" spans="1:12" ht="99.75" customHeight="1" thickBot="1">
      <c r="A7" s="2439"/>
      <c r="B7" s="219" t="s">
        <v>27</v>
      </c>
      <c r="C7" s="222" t="s">
        <v>28</v>
      </c>
      <c r="D7" s="224" t="s">
        <v>4</v>
      </c>
      <c r="E7" s="219" t="s">
        <v>27</v>
      </c>
      <c r="F7" s="222" t="s">
        <v>28</v>
      </c>
      <c r="G7" s="224" t="s">
        <v>4</v>
      </c>
      <c r="H7" s="219" t="s">
        <v>27</v>
      </c>
      <c r="I7" s="222" t="s">
        <v>28</v>
      </c>
      <c r="J7" s="224" t="s">
        <v>4</v>
      </c>
      <c r="K7" s="32"/>
      <c r="L7" s="32"/>
    </row>
    <row r="8" spans="1:12" ht="36.75" customHeight="1" thickBot="1">
      <c r="A8" s="155" t="s">
        <v>22</v>
      </c>
      <c r="B8" s="168"/>
      <c r="C8" s="197"/>
      <c r="D8" s="198"/>
      <c r="E8" s="168"/>
      <c r="F8" s="197"/>
      <c r="G8" s="199"/>
      <c r="H8" s="154"/>
      <c r="I8" s="78"/>
      <c r="J8" s="79"/>
      <c r="K8" s="32"/>
      <c r="L8" s="32"/>
    </row>
    <row r="9" spans="1:12" ht="29.25" customHeight="1" thickBot="1">
      <c r="A9" s="228" t="s">
        <v>111</v>
      </c>
      <c r="B9" s="200">
        <v>7</v>
      </c>
      <c r="C9" s="201">
        <v>0</v>
      </c>
      <c r="D9" s="202">
        <f>C9+B9</f>
        <v>7</v>
      </c>
      <c r="E9" s="200">
        <v>0</v>
      </c>
      <c r="F9" s="201">
        <v>0</v>
      </c>
      <c r="G9" s="203">
        <f>E9+F9</f>
        <v>0</v>
      </c>
      <c r="H9" s="204">
        <f aca="true" t="shared" si="0" ref="H9:I12">B9+E9</f>
        <v>7</v>
      </c>
      <c r="I9" s="204">
        <f t="shared" si="0"/>
        <v>0</v>
      </c>
      <c r="J9" s="205">
        <f>H9+I9</f>
        <v>7</v>
      </c>
      <c r="K9" s="32"/>
      <c r="L9" s="32"/>
    </row>
    <row r="10" spans="1:12" ht="27.75" customHeight="1" thickBot="1">
      <c r="A10" s="419" t="s">
        <v>116</v>
      </c>
      <c r="B10" s="99">
        <v>9</v>
      </c>
      <c r="C10" s="93">
        <f aca="true" t="shared" si="1" ref="C10:F11">C26+C18</f>
        <v>0</v>
      </c>
      <c r="D10" s="202">
        <f>C10+B10</f>
        <v>9</v>
      </c>
      <c r="E10" s="99">
        <v>0</v>
      </c>
      <c r="F10" s="93">
        <f t="shared" si="1"/>
        <v>0</v>
      </c>
      <c r="G10" s="203">
        <f>E10+F10</f>
        <v>0</v>
      </c>
      <c r="H10" s="204">
        <f t="shared" si="0"/>
        <v>9</v>
      </c>
      <c r="I10" s="204">
        <f t="shared" si="0"/>
        <v>0</v>
      </c>
      <c r="J10" s="205">
        <f>H10+I10</f>
        <v>9</v>
      </c>
      <c r="K10" s="32"/>
      <c r="L10" s="32"/>
    </row>
    <row r="11" spans="1:12" ht="27.75" customHeight="1" thickBot="1">
      <c r="A11" s="189" t="s">
        <v>117</v>
      </c>
      <c r="B11" s="99">
        <v>8</v>
      </c>
      <c r="C11" s="93">
        <f t="shared" si="1"/>
        <v>0</v>
      </c>
      <c r="D11" s="202">
        <f>C11+B11</f>
        <v>8</v>
      </c>
      <c r="E11" s="99">
        <v>1</v>
      </c>
      <c r="F11" s="93">
        <f t="shared" si="1"/>
        <v>0</v>
      </c>
      <c r="G11" s="203">
        <f>E11+F11</f>
        <v>1</v>
      </c>
      <c r="H11" s="204">
        <f t="shared" si="0"/>
        <v>9</v>
      </c>
      <c r="I11" s="204">
        <f t="shared" si="0"/>
        <v>0</v>
      </c>
      <c r="J11" s="205">
        <f>H11+I11</f>
        <v>9</v>
      </c>
      <c r="K11" s="32"/>
      <c r="L11" s="32"/>
    </row>
    <row r="12" spans="1:12" ht="30.75" customHeight="1">
      <c r="A12" s="190" t="s">
        <v>118</v>
      </c>
      <c r="B12" s="99">
        <v>0</v>
      </c>
      <c r="C12" s="93">
        <v>0</v>
      </c>
      <c r="D12" s="202">
        <f>C12+B12</f>
        <v>0</v>
      </c>
      <c r="E12" s="99">
        <v>0</v>
      </c>
      <c r="F12" s="93">
        <v>0</v>
      </c>
      <c r="G12" s="203">
        <f>E12+F12</f>
        <v>0</v>
      </c>
      <c r="H12" s="204">
        <f t="shared" si="0"/>
        <v>0</v>
      </c>
      <c r="I12" s="204">
        <f t="shared" si="0"/>
        <v>0</v>
      </c>
      <c r="J12" s="205">
        <f>H12+I12</f>
        <v>0</v>
      </c>
      <c r="K12" s="32"/>
      <c r="L12" s="32"/>
    </row>
    <row r="13" spans="1:12" ht="32.25" customHeight="1" thickBot="1">
      <c r="A13" s="191"/>
      <c r="B13" s="99"/>
      <c r="C13" s="93"/>
      <c r="D13" s="94"/>
      <c r="E13" s="99"/>
      <c r="F13" s="93"/>
      <c r="G13" s="94"/>
      <c r="H13" s="206"/>
      <c r="I13" s="206"/>
      <c r="J13" s="207"/>
      <c r="K13" s="32"/>
      <c r="L13" s="32"/>
    </row>
    <row r="14" spans="1:12" ht="36.75" customHeight="1" thickBot="1">
      <c r="A14" s="19" t="s">
        <v>12</v>
      </c>
      <c r="B14" s="58">
        <f aca="true" t="shared" si="2" ref="B14:G14">SUM(B8:B13)</f>
        <v>24</v>
      </c>
      <c r="C14" s="58">
        <f t="shared" si="2"/>
        <v>0</v>
      </c>
      <c r="D14" s="58">
        <f t="shared" si="2"/>
        <v>24</v>
      </c>
      <c r="E14" s="58">
        <f t="shared" si="2"/>
        <v>1</v>
      </c>
      <c r="F14" s="58">
        <f t="shared" si="2"/>
        <v>0</v>
      </c>
      <c r="G14" s="58">
        <f t="shared" si="2"/>
        <v>1</v>
      </c>
      <c r="H14" s="58">
        <f>SUM(H9:H13)</f>
        <v>25</v>
      </c>
      <c r="I14" s="58">
        <f>SUM(I9:I13)</f>
        <v>0</v>
      </c>
      <c r="J14" s="62">
        <f>SUM(J9:J13)</f>
        <v>25</v>
      </c>
      <c r="K14" s="32"/>
      <c r="L14" s="32"/>
    </row>
    <row r="15" spans="1:12" ht="27" customHeight="1" thickBot="1">
      <c r="A15" s="19" t="s">
        <v>23</v>
      </c>
      <c r="B15" s="56"/>
      <c r="C15" s="161"/>
      <c r="D15" s="162"/>
      <c r="E15" s="56"/>
      <c r="F15" s="161"/>
      <c r="G15" s="162"/>
      <c r="H15" s="57"/>
      <c r="I15" s="161"/>
      <c r="J15" s="163"/>
      <c r="K15" s="32"/>
      <c r="L15" s="32"/>
    </row>
    <row r="16" spans="1:12" ht="31.5" customHeight="1" thickBot="1">
      <c r="A16" s="41" t="s">
        <v>11</v>
      </c>
      <c r="B16" s="4"/>
      <c r="C16" s="6"/>
      <c r="D16" s="21"/>
      <c r="E16" s="4"/>
      <c r="F16" s="6"/>
      <c r="G16" s="21"/>
      <c r="H16" s="57"/>
      <c r="I16" s="88"/>
      <c r="J16" s="95"/>
      <c r="K16" s="29"/>
      <c r="L16" s="29"/>
    </row>
    <row r="17" spans="1:12" ht="24.75" customHeight="1" thickBot="1">
      <c r="A17" s="228" t="s">
        <v>111</v>
      </c>
      <c r="B17" s="200">
        <v>7</v>
      </c>
      <c r="C17" s="201">
        <v>0</v>
      </c>
      <c r="D17" s="202">
        <f>C17+B17</f>
        <v>7</v>
      </c>
      <c r="E17" s="200">
        <v>0</v>
      </c>
      <c r="F17" s="201">
        <v>0</v>
      </c>
      <c r="G17" s="203">
        <f>E17+F17</f>
        <v>0</v>
      </c>
      <c r="H17" s="204">
        <f aca="true" t="shared" si="3" ref="H17:I20">B17+E17</f>
        <v>7</v>
      </c>
      <c r="I17" s="204">
        <f t="shared" si="3"/>
        <v>0</v>
      </c>
      <c r="J17" s="205">
        <f>H17+I17</f>
        <v>7</v>
      </c>
      <c r="K17" s="26"/>
      <c r="L17" s="26"/>
    </row>
    <row r="18" spans="1:12" ht="24.75" customHeight="1" thickBot="1">
      <c r="A18" s="419" t="s">
        <v>116</v>
      </c>
      <c r="B18" s="99">
        <v>9</v>
      </c>
      <c r="C18" s="93">
        <f>C34+C26</f>
        <v>0</v>
      </c>
      <c r="D18" s="202">
        <f>C18+B18</f>
        <v>9</v>
      </c>
      <c r="E18" s="99">
        <v>0</v>
      </c>
      <c r="F18" s="93">
        <f>F34+F26</f>
        <v>0</v>
      </c>
      <c r="G18" s="203">
        <f>E18+F18</f>
        <v>0</v>
      </c>
      <c r="H18" s="204">
        <f t="shared" si="3"/>
        <v>9</v>
      </c>
      <c r="I18" s="204">
        <f t="shared" si="3"/>
        <v>0</v>
      </c>
      <c r="J18" s="205">
        <f>H18+I18</f>
        <v>9</v>
      </c>
      <c r="K18" s="26"/>
      <c r="L18" s="26"/>
    </row>
    <row r="19" spans="1:12" ht="24.75" customHeight="1" thickBot="1">
      <c r="A19" s="189" t="s">
        <v>117</v>
      </c>
      <c r="B19" s="99">
        <v>8</v>
      </c>
      <c r="C19" s="93">
        <f>C35+C27</f>
        <v>0</v>
      </c>
      <c r="D19" s="202">
        <f>C19+B19</f>
        <v>8</v>
      </c>
      <c r="E19" s="99">
        <v>1</v>
      </c>
      <c r="F19" s="93">
        <f>F35+F27</f>
        <v>0</v>
      </c>
      <c r="G19" s="203">
        <f>E19+F19</f>
        <v>1</v>
      </c>
      <c r="H19" s="204">
        <f t="shared" si="3"/>
        <v>9</v>
      </c>
      <c r="I19" s="204">
        <f t="shared" si="3"/>
        <v>0</v>
      </c>
      <c r="J19" s="205">
        <f>H19+I19</f>
        <v>9</v>
      </c>
      <c r="K19" s="26"/>
      <c r="L19" s="26"/>
    </row>
    <row r="20" spans="1:12" ht="29.25" customHeight="1">
      <c r="A20" s="190"/>
      <c r="B20" s="99">
        <v>0</v>
      </c>
      <c r="C20" s="93">
        <v>0</v>
      </c>
      <c r="D20" s="202">
        <f>C20+B20</f>
        <v>0</v>
      </c>
      <c r="E20" s="99">
        <v>0</v>
      </c>
      <c r="F20" s="93">
        <v>0</v>
      </c>
      <c r="G20" s="203">
        <f>E20+F20</f>
        <v>0</v>
      </c>
      <c r="H20" s="204">
        <f t="shared" si="3"/>
        <v>0</v>
      </c>
      <c r="I20" s="204">
        <f t="shared" si="3"/>
        <v>0</v>
      </c>
      <c r="J20" s="205">
        <f>H20+I20</f>
        <v>0</v>
      </c>
      <c r="K20" s="26"/>
      <c r="L20" s="26"/>
    </row>
    <row r="21" spans="1:12" ht="43.5" customHeight="1" thickBot="1">
      <c r="A21" s="191"/>
      <c r="B21" s="11"/>
      <c r="C21" s="74"/>
      <c r="D21" s="75"/>
      <c r="E21" s="11"/>
      <c r="F21" s="74"/>
      <c r="G21" s="75"/>
      <c r="H21" s="206"/>
      <c r="I21" s="206"/>
      <c r="J21" s="207"/>
      <c r="K21" s="33"/>
      <c r="L21" s="33"/>
    </row>
    <row r="22" spans="1:12" ht="24.75" customHeight="1" thickBot="1">
      <c r="A22" s="2" t="s">
        <v>8</v>
      </c>
      <c r="B22" s="53">
        <f aca="true" t="shared" si="4" ref="B22:J22">SUM(B17:B21)</f>
        <v>24</v>
      </c>
      <c r="C22" s="53">
        <f t="shared" si="4"/>
        <v>0</v>
      </c>
      <c r="D22" s="53">
        <f t="shared" si="4"/>
        <v>24</v>
      </c>
      <c r="E22" s="53">
        <f t="shared" si="4"/>
        <v>1</v>
      </c>
      <c r="F22" s="53">
        <f t="shared" si="4"/>
        <v>0</v>
      </c>
      <c r="G22" s="1">
        <f t="shared" si="4"/>
        <v>1</v>
      </c>
      <c r="H22" s="208">
        <f t="shared" si="4"/>
        <v>25</v>
      </c>
      <c r="I22" s="208">
        <f t="shared" si="4"/>
        <v>0</v>
      </c>
      <c r="J22" s="172">
        <f t="shared" si="4"/>
        <v>25</v>
      </c>
      <c r="K22" s="33"/>
      <c r="L22" s="33"/>
    </row>
    <row r="23" spans="1:12" ht="24.75" customHeight="1" thickBot="1">
      <c r="A23" s="220" t="s">
        <v>26</v>
      </c>
      <c r="B23" s="186"/>
      <c r="C23" s="187"/>
      <c r="D23" s="188"/>
      <c r="E23" s="186"/>
      <c r="F23" s="187"/>
      <c r="G23" s="195"/>
      <c r="H23" s="209"/>
      <c r="I23" s="210"/>
      <c r="J23" s="211"/>
      <c r="K23" s="26"/>
      <c r="L23" s="26"/>
    </row>
    <row r="24" spans="1:12" ht="24.75" customHeight="1">
      <c r="A24" s="228" t="s">
        <v>62</v>
      </c>
      <c r="B24" s="194">
        <v>0</v>
      </c>
      <c r="C24" s="13">
        <v>0</v>
      </c>
      <c r="D24" s="16">
        <f>SUM(B24:C24)</f>
        <v>0</v>
      </c>
      <c r="E24" s="12">
        <v>0</v>
      </c>
      <c r="F24" s="178">
        <v>0</v>
      </c>
      <c r="G24" s="16">
        <f>SUM(E24:F24)</f>
        <v>0</v>
      </c>
      <c r="H24" s="204">
        <f aca="true" t="shared" si="5" ref="H24:J28">B24+E24</f>
        <v>0</v>
      </c>
      <c r="I24" s="212">
        <f t="shared" si="5"/>
        <v>0</v>
      </c>
      <c r="J24" s="205">
        <f t="shared" si="5"/>
        <v>0</v>
      </c>
      <c r="K24" s="26"/>
      <c r="L24" s="26"/>
    </row>
    <row r="25" spans="1:12" ht="33" customHeight="1">
      <c r="A25" s="419"/>
      <c r="B25" s="192">
        <v>0</v>
      </c>
      <c r="C25" s="9">
        <v>0</v>
      </c>
      <c r="D25" s="15">
        <f>SUM(B25:C25)</f>
        <v>0</v>
      </c>
      <c r="E25" s="8">
        <v>0</v>
      </c>
      <c r="F25" s="14">
        <v>0</v>
      </c>
      <c r="G25" s="15">
        <f>SUM(E25:F25)</f>
        <v>0</v>
      </c>
      <c r="H25" s="213">
        <f t="shared" si="5"/>
        <v>0</v>
      </c>
      <c r="I25" s="214">
        <f t="shared" si="5"/>
        <v>0</v>
      </c>
      <c r="J25" s="215">
        <f t="shared" si="5"/>
        <v>0</v>
      </c>
      <c r="K25" s="26"/>
      <c r="L25" s="26"/>
    </row>
    <row r="26" spans="1:12" ht="24.75" customHeight="1">
      <c r="A26" s="189"/>
      <c r="B26" s="192">
        <v>0</v>
      </c>
      <c r="C26" s="9">
        <v>0</v>
      </c>
      <c r="D26" s="15">
        <f>SUM(B26:C26)</f>
        <v>0</v>
      </c>
      <c r="E26" s="8">
        <v>0</v>
      </c>
      <c r="F26" s="14">
        <v>0</v>
      </c>
      <c r="G26" s="15">
        <f>SUM(E26:F26)</f>
        <v>0</v>
      </c>
      <c r="H26" s="213">
        <f t="shared" si="5"/>
        <v>0</v>
      </c>
      <c r="I26" s="214">
        <f t="shared" si="5"/>
        <v>0</v>
      </c>
      <c r="J26" s="215">
        <f t="shared" si="5"/>
        <v>0</v>
      </c>
      <c r="K26" s="33"/>
      <c r="L26" s="33"/>
    </row>
    <row r="27" spans="1:12" ht="32.25" customHeight="1">
      <c r="A27" s="190"/>
      <c r="B27" s="192">
        <v>0</v>
      </c>
      <c r="C27" s="9">
        <v>0</v>
      </c>
      <c r="D27" s="15">
        <f>SUM(B27:C27)</f>
        <v>0</v>
      </c>
      <c r="E27" s="8">
        <v>0</v>
      </c>
      <c r="F27" s="14">
        <v>0</v>
      </c>
      <c r="G27" s="15">
        <f>SUM(E27:F27)</f>
        <v>0</v>
      </c>
      <c r="H27" s="213">
        <f t="shared" si="5"/>
        <v>0</v>
      </c>
      <c r="I27" s="214">
        <f t="shared" si="5"/>
        <v>0</v>
      </c>
      <c r="J27" s="215">
        <f t="shared" si="5"/>
        <v>0</v>
      </c>
      <c r="K27" s="34"/>
      <c r="L27" s="34"/>
    </row>
    <row r="28" spans="1:12" ht="29.25" customHeight="1" thickBot="1">
      <c r="A28" s="191"/>
      <c r="B28" s="192">
        <v>0</v>
      </c>
      <c r="C28" s="9">
        <v>0</v>
      </c>
      <c r="D28" s="15">
        <f>SUM(B28:C28)</f>
        <v>0</v>
      </c>
      <c r="E28" s="8">
        <v>0</v>
      </c>
      <c r="F28" s="14">
        <v>0</v>
      </c>
      <c r="G28" s="15">
        <f>SUM(E28:F28)</f>
        <v>0</v>
      </c>
      <c r="H28" s="216">
        <f t="shared" si="5"/>
        <v>0</v>
      </c>
      <c r="I28" s="217">
        <f t="shared" si="5"/>
        <v>0</v>
      </c>
      <c r="J28" s="218">
        <f t="shared" si="5"/>
        <v>0</v>
      </c>
      <c r="K28" s="33"/>
      <c r="L28" s="33"/>
    </row>
    <row r="29" spans="1:12" ht="36.75" customHeight="1" thickBot="1">
      <c r="A29" s="2" t="s">
        <v>13</v>
      </c>
      <c r="B29" s="47">
        <f aca="true" t="shared" si="6" ref="B29:J29">SUM(B24:B28)</f>
        <v>0</v>
      </c>
      <c r="C29" s="47">
        <f t="shared" si="6"/>
        <v>0</v>
      </c>
      <c r="D29" s="47">
        <f t="shared" si="6"/>
        <v>0</v>
      </c>
      <c r="E29" s="47">
        <f t="shared" si="6"/>
        <v>0</v>
      </c>
      <c r="F29" s="47">
        <f t="shared" si="6"/>
        <v>0</v>
      </c>
      <c r="G29" s="47">
        <f t="shared" si="6"/>
        <v>0</v>
      </c>
      <c r="H29" s="171">
        <f t="shared" si="6"/>
        <v>0</v>
      </c>
      <c r="I29" s="171">
        <f t="shared" si="6"/>
        <v>0</v>
      </c>
      <c r="J29" s="172">
        <f t="shared" si="6"/>
        <v>0</v>
      </c>
      <c r="K29" s="26"/>
      <c r="L29" s="26"/>
    </row>
    <row r="30" spans="1:12" ht="30" customHeight="1" thickBot="1">
      <c r="A30" s="35" t="s">
        <v>10</v>
      </c>
      <c r="B30" s="58">
        <f aca="true" t="shared" si="7" ref="B30:J30">B22</f>
        <v>24</v>
      </c>
      <c r="C30" s="58">
        <f t="shared" si="7"/>
        <v>0</v>
      </c>
      <c r="D30" s="58">
        <f t="shared" si="7"/>
        <v>24</v>
      </c>
      <c r="E30" s="58">
        <f t="shared" si="7"/>
        <v>1</v>
      </c>
      <c r="F30" s="58">
        <f t="shared" si="7"/>
        <v>0</v>
      </c>
      <c r="G30" s="59">
        <f t="shared" si="7"/>
        <v>1</v>
      </c>
      <c r="H30" s="59">
        <f t="shared" si="7"/>
        <v>25</v>
      </c>
      <c r="I30" s="59">
        <f t="shared" si="7"/>
        <v>0</v>
      </c>
      <c r="J30" s="62">
        <f t="shared" si="7"/>
        <v>25</v>
      </c>
      <c r="K30" s="36"/>
      <c r="L30" s="36"/>
    </row>
    <row r="31" spans="1:12" ht="26.25" thickBot="1">
      <c r="A31" s="35" t="s">
        <v>14</v>
      </c>
      <c r="B31" s="58">
        <f aca="true" t="shared" si="8" ref="B31:J31">B29</f>
        <v>0</v>
      </c>
      <c r="C31" s="58">
        <f t="shared" si="8"/>
        <v>0</v>
      </c>
      <c r="D31" s="58">
        <f t="shared" si="8"/>
        <v>0</v>
      </c>
      <c r="E31" s="58">
        <f t="shared" si="8"/>
        <v>0</v>
      </c>
      <c r="F31" s="58">
        <f t="shared" si="8"/>
        <v>0</v>
      </c>
      <c r="G31" s="59">
        <f t="shared" si="8"/>
        <v>0</v>
      </c>
      <c r="H31" s="59">
        <f t="shared" si="8"/>
        <v>0</v>
      </c>
      <c r="I31" s="59">
        <f t="shared" si="8"/>
        <v>0</v>
      </c>
      <c r="J31" s="62">
        <f t="shared" si="8"/>
        <v>0</v>
      </c>
      <c r="K31" s="27"/>
      <c r="L31" s="27"/>
    </row>
    <row r="32" spans="1:12" ht="26.25" thickBot="1">
      <c r="A32" s="3" t="s">
        <v>15</v>
      </c>
      <c r="B32" s="60">
        <f aca="true" t="shared" si="9" ref="B32:J32">SUM(B30:B31)</f>
        <v>24</v>
      </c>
      <c r="C32" s="60">
        <f t="shared" si="9"/>
        <v>0</v>
      </c>
      <c r="D32" s="60">
        <f t="shared" si="9"/>
        <v>24</v>
      </c>
      <c r="E32" s="60">
        <f t="shared" si="9"/>
        <v>1</v>
      </c>
      <c r="F32" s="60">
        <f t="shared" si="9"/>
        <v>0</v>
      </c>
      <c r="G32" s="61">
        <f t="shared" si="9"/>
        <v>1</v>
      </c>
      <c r="H32" s="61">
        <f t="shared" si="9"/>
        <v>25</v>
      </c>
      <c r="I32" s="61">
        <f t="shared" si="9"/>
        <v>0</v>
      </c>
      <c r="J32" s="63">
        <f t="shared" si="9"/>
        <v>25</v>
      </c>
      <c r="K32" s="27"/>
      <c r="L32" s="27"/>
    </row>
    <row r="33" spans="1:12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1" ht="25.5" customHeight="1" hidden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30"/>
    </row>
    <row r="35" spans="1:13" ht="37.5" customHeight="1">
      <c r="A35" s="2429" t="s">
        <v>104</v>
      </c>
      <c r="B35" s="2429"/>
      <c r="C35" s="2429"/>
      <c r="D35" s="2429"/>
      <c r="E35" s="2429"/>
      <c r="F35" s="2429"/>
      <c r="G35" s="2429"/>
      <c r="H35" s="2429"/>
      <c r="I35" s="2429"/>
      <c r="J35" s="2429"/>
      <c r="K35" s="2429"/>
      <c r="L35" s="2429"/>
      <c r="M35" s="2429"/>
    </row>
    <row r="36" spans="2:13" ht="26.25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</sheetData>
  <sheetProtection/>
  <mergeCells count="10">
    <mergeCell ref="A2:P2"/>
    <mergeCell ref="A35:M35"/>
    <mergeCell ref="A1:Q1"/>
    <mergeCell ref="A3:J3"/>
    <mergeCell ref="A5:A7"/>
    <mergeCell ref="B5:D5"/>
    <mergeCell ref="E5:G5"/>
    <mergeCell ref="H5:J6"/>
    <mergeCell ref="B6:D6"/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T34"/>
  <sheetViews>
    <sheetView zoomScale="60" zoomScaleNormal="60" zoomScalePageLayoutView="0" workbookViewId="0" topLeftCell="A1">
      <selection activeCell="X33" sqref="X33"/>
    </sheetView>
  </sheetViews>
  <sheetFormatPr defaultColWidth="9.00390625" defaultRowHeight="12.75"/>
  <cols>
    <col min="1" max="1" width="70.375" style="17" customWidth="1"/>
    <col min="2" max="2" width="14.375" style="17" customWidth="1"/>
    <col min="3" max="3" width="14.125" style="17" customWidth="1"/>
    <col min="4" max="4" width="13.375" style="17" customWidth="1"/>
    <col min="5" max="5" width="13.625" style="17" customWidth="1"/>
    <col min="6" max="6" width="14.625" style="17" customWidth="1"/>
    <col min="7" max="7" width="12.00390625" style="17" customWidth="1"/>
    <col min="8" max="8" width="15.00390625" style="17" customWidth="1"/>
    <col min="9" max="9" width="11.625" style="17" customWidth="1"/>
    <col min="10" max="10" width="14.375" style="17" customWidth="1"/>
    <col min="11" max="11" width="11.00390625" style="17" customWidth="1"/>
    <col min="12" max="12" width="9.125" style="17" customWidth="1"/>
    <col min="13" max="13" width="9.00390625" style="17" customWidth="1"/>
    <col min="14" max="15" width="10.75390625" style="17" customWidth="1"/>
    <col min="16" max="16" width="9.125" style="17" customWidth="1"/>
    <col min="17" max="17" width="12.875" style="17" customWidth="1"/>
    <col min="18" max="18" width="23.375" style="17" customWidth="1"/>
    <col min="19" max="20" width="9.125" style="17" customWidth="1"/>
    <col min="21" max="21" width="10.625" style="17" bestFit="1" customWidth="1"/>
    <col min="22" max="22" width="11.25390625" style="17" customWidth="1"/>
    <col min="23" max="16384" width="9.125" style="17" customWidth="1"/>
  </cols>
  <sheetData>
    <row r="1" spans="1:20" ht="25.5" customHeight="1">
      <c r="A1" s="2416"/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  <c r="R1" s="2416"/>
      <c r="S1" s="2416"/>
      <c r="T1" s="2416"/>
    </row>
    <row r="2" spans="1:16" ht="51.75" customHeight="1">
      <c r="A2" s="2627" t="s">
        <v>112</v>
      </c>
      <c r="B2" s="2627"/>
      <c r="C2" s="2627"/>
      <c r="D2" s="2627"/>
      <c r="E2" s="2627"/>
      <c r="F2" s="2627"/>
      <c r="G2" s="2627"/>
      <c r="H2" s="2627"/>
      <c r="I2" s="2627"/>
      <c r="J2" s="2627"/>
      <c r="K2" s="2627"/>
      <c r="L2" s="2627"/>
      <c r="M2" s="2627"/>
      <c r="N2" s="2627"/>
      <c r="O2" s="2627"/>
      <c r="P2" s="2627"/>
    </row>
    <row r="3" spans="1:15" ht="24.75" customHeight="1">
      <c r="A3" s="2416" t="s">
        <v>371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49"/>
      <c r="O3" s="49"/>
    </row>
    <row r="4" ht="33" customHeight="1" thickBot="1">
      <c r="A4" s="18"/>
    </row>
    <row r="5" spans="1:15" ht="33" customHeight="1" thickBot="1">
      <c r="A5" s="2632" t="s">
        <v>9</v>
      </c>
      <c r="B5" s="2635" t="s">
        <v>19</v>
      </c>
      <c r="C5" s="2636"/>
      <c r="D5" s="2637"/>
      <c r="E5" s="2635" t="s">
        <v>20</v>
      </c>
      <c r="F5" s="2636"/>
      <c r="G5" s="2637"/>
      <c r="H5" s="2635" t="s">
        <v>32</v>
      </c>
      <c r="I5" s="2636"/>
      <c r="J5" s="2637"/>
      <c r="K5" s="2638" t="s">
        <v>21</v>
      </c>
      <c r="L5" s="2639"/>
      <c r="M5" s="2640"/>
      <c r="N5" s="32"/>
      <c r="O5" s="32"/>
    </row>
    <row r="6" spans="1:15" ht="33" customHeight="1" thickBot="1">
      <c r="A6" s="2633"/>
      <c r="B6" s="2629" t="s">
        <v>5</v>
      </c>
      <c r="C6" s="2630"/>
      <c r="D6" s="2631"/>
      <c r="E6" s="2629" t="s">
        <v>5</v>
      </c>
      <c r="F6" s="2630"/>
      <c r="G6" s="2631"/>
      <c r="H6" s="2629" t="s">
        <v>5</v>
      </c>
      <c r="I6" s="2630"/>
      <c r="J6" s="2631"/>
      <c r="K6" s="2641"/>
      <c r="L6" s="2642"/>
      <c r="M6" s="2643"/>
      <c r="N6" s="32"/>
      <c r="O6" s="32"/>
    </row>
    <row r="7" spans="1:15" ht="99.75" customHeight="1" thickBot="1">
      <c r="A7" s="2634"/>
      <c r="B7" s="584" t="s">
        <v>27</v>
      </c>
      <c r="C7" s="584" t="s">
        <v>28</v>
      </c>
      <c r="D7" s="224" t="s">
        <v>4</v>
      </c>
      <c r="E7" s="584" t="s">
        <v>27</v>
      </c>
      <c r="F7" s="584" t="s">
        <v>28</v>
      </c>
      <c r="G7" s="224" t="s">
        <v>4</v>
      </c>
      <c r="H7" s="584" t="s">
        <v>27</v>
      </c>
      <c r="I7" s="584" t="s">
        <v>28</v>
      </c>
      <c r="J7" s="224" t="s">
        <v>4</v>
      </c>
      <c r="K7" s="584" t="s">
        <v>27</v>
      </c>
      <c r="L7" s="584" t="s">
        <v>28</v>
      </c>
      <c r="M7" s="224" t="s">
        <v>4</v>
      </c>
      <c r="N7" s="32"/>
      <c r="O7" s="32"/>
    </row>
    <row r="8" spans="1:15" ht="36.75" customHeight="1" thickBot="1">
      <c r="A8" s="914" t="s">
        <v>22</v>
      </c>
      <c r="B8" s="915"/>
      <c r="C8" s="916"/>
      <c r="D8" s="917"/>
      <c r="E8" s="915"/>
      <c r="F8" s="916"/>
      <c r="G8" s="918"/>
      <c r="H8" s="919"/>
      <c r="I8" s="920"/>
      <c r="J8" s="921"/>
      <c r="K8" s="922"/>
      <c r="L8" s="923"/>
      <c r="M8" s="924"/>
      <c r="N8" s="32"/>
      <c r="O8" s="32"/>
    </row>
    <row r="9" spans="1:15" ht="15" customHeight="1">
      <c r="A9" s="925" t="s">
        <v>117</v>
      </c>
      <c r="B9" s="926">
        <v>5</v>
      </c>
      <c r="C9" s="927">
        <v>1</v>
      </c>
      <c r="D9" s="928">
        <f>B9+C9</f>
        <v>6</v>
      </c>
      <c r="E9" s="926">
        <f>E23+E16</f>
        <v>0</v>
      </c>
      <c r="F9" s="927">
        <v>5</v>
      </c>
      <c r="G9" s="928">
        <f>E9+F9</f>
        <v>5</v>
      </c>
      <c r="H9" s="926">
        <f aca="true" t="shared" si="0" ref="H9:J12">H23+H16</f>
        <v>0</v>
      </c>
      <c r="I9" s="927">
        <f t="shared" si="0"/>
        <v>0</v>
      </c>
      <c r="J9" s="928">
        <f t="shared" si="0"/>
        <v>0</v>
      </c>
      <c r="K9" s="929">
        <f aca="true" t="shared" si="1" ref="K9:M12">B9+E9+H9</f>
        <v>5</v>
      </c>
      <c r="L9" s="930">
        <f t="shared" si="1"/>
        <v>6</v>
      </c>
      <c r="M9" s="931">
        <f t="shared" si="1"/>
        <v>11</v>
      </c>
      <c r="N9" s="32"/>
      <c r="O9" s="32"/>
    </row>
    <row r="10" spans="1:15" ht="18.75" customHeight="1">
      <c r="A10" s="932" t="s">
        <v>111</v>
      </c>
      <c r="B10" s="926">
        <v>2</v>
      </c>
      <c r="C10" s="927">
        <v>5</v>
      </c>
      <c r="D10" s="928">
        <v>7</v>
      </c>
      <c r="E10" s="926">
        <v>6</v>
      </c>
      <c r="F10" s="927">
        <v>10</v>
      </c>
      <c r="G10" s="928">
        <f>E10+F10</f>
        <v>16</v>
      </c>
      <c r="H10" s="926">
        <f t="shared" si="0"/>
        <v>0</v>
      </c>
      <c r="I10" s="927">
        <f t="shared" si="0"/>
        <v>0</v>
      </c>
      <c r="J10" s="928">
        <f t="shared" si="0"/>
        <v>0</v>
      </c>
      <c r="K10" s="929">
        <f t="shared" si="1"/>
        <v>8</v>
      </c>
      <c r="L10" s="930">
        <f t="shared" si="1"/>
        <v>15</v>
      </c>
      <c r="M10" s="931">
        <f t="shared" si="1"/>
        <v>23</v>
      </c>
      <c r="N10" s="32"/>
      <c r="O10" s="32"/>
    </row>
    <row r="11" spans="1:15" ht="16.5" customHeight="1">
      <c r="A11" s="933" t="s">
        <v>119</v>
      </c>
      <c r="B11" s="926">
        <v>5</v>
      </c>
      <c r="C11" s="927">
        <v>11</v>
      </c>
      <c r="D11" s="928">
        <f>B11+C11</f>
        <v>16</v>
      </c>
      <c r="E11" s="926">
        <v>4</v>
      </c>
      <c r="F11" s="927">
        <v>7</v>
      </c>
      <c r="G11" s="928">
        <f>E11+F11</f>
        <v>11</v>
      </c>
      <c r="H11" s="926">
        <f t="shared" si="0"/>
        <v>0</v>
      </c>
      <c r="I11" s="927">
        <f t="shared" si="0"/>
        <v>0</v>
      </c>
      <c r="J11" s="928">
        <f t="shared" si="0"/>
        <v>0</v>
      </c>
      <c r="K11" s="929">
        <f t="shared" si="1"/>
        <v>9</v>
      </c>
      <c r="L11" s="930">
        <f t="shared" si="1"/>
        <v>18</v>
      </c>
      <c r="M11" s="931">
        <f t="shared" si="1"/>
        <v>27</v>
      </c>
      <c r="N11" s="32"/>
      <c r="O11" s="32"/>
    </row>
    <row r="12" spans="1:15" ht="30.75" customHeight="1" thickBot="1">
      <c r="A12" s="934" t="s">
        <v>118</v>
      </c>
      <c r="B12" s="926">
        <v>0</v>
      </c>
      <c r="C12" s="927">
        <v>0</v>
      </c>
      <c r="D12" s="928">
        <f>B12+C12</f>
        <v>0</v>
      </c>
      <c r="E12" s="926">
        <f>E26+E19</f>
        <v>0</v>
      </c>
      <c r="F12" s="927">
        <v>4</v>
      </c>
      <c r="G12" s="928">
        <f>E12+F12</f>
        <v>4</v>
      </c>
      <c r="H12" s="926">
        <f t="shared" si="0"/>
        <v>0</v>
      </c>
      <c r="I12" s="927">
        <f t="shared" si="0"/>
        <v>0</v>
      </c>
      <c r="J12" s="928">
        <f t="shared" si="0"/>
        <v>0</v>
      </c>
      <c r="K12" s="929">
        <f t="shared" si="1"/>
        <v>0</v>
      </c>
      <c r="L12" s="930">
        <f t="shared" si="1"/>
        <v>4</v>
      </c>
      <c r="M12" s="931">
        <f t="shared" si="1"/>
        <v>4</v>
      </c>
      <c r="N12" s="32"/>
      <c r="O12" s="32"/>
    </row>
    <row r="13" spans="1:15" ht="36.75" customHeight="1" thickBot="1">
      <c r="A13" s="935" t="s">
        <v>12</v>
      </c>
      <c r="B13" s="936">
        <f aca="true" t="shared" si="2" ref="B13:M13">SUM(B8:B12)</f>
        <v>12</v>
      </c>
      <c r="C13" s="936">
        <f t="shared" si="2"/>
        <v>17</v>
      </c>
      <c r="D13" s="936">
        <f t="shared" si="2"/>
        <v>29</v>
      </c>
      <c r="E13" s="936">
        <f t="shared" si="2"/>
        <v>10</v>
      </c>
      <c r="F13" s="936">
        <f t="shared" si="2"/>
        <v>26</v>
      </c>
      <c r="G13" s="936">
        <f t="shared" si="2"/>
        <v>36</v>
      </c>
      <c r="H13" s="936">
        <f t="shared" si="2"/>
        <v>0</v>
      </c>
      <c r="I13" s="936">
        <f t="shared" si="2"/>
        <v>0</v>
      </c>
      <c r="J13" s="936">
        <f t="shared" si="2"/>
        <v>0</v>
      </c>
      <c r="K13" s="936">
        <f t="shared" si="2"/>
        <v>22</v>
      </c>
      <c r="L13" s="936">
        <f t="shared" si="2"/>
        <v>43</v>
      </c>
      <c r="M13" s="937">
        <f t="shared" si="2"/>
        <v>65</v>
      </c>
      <c r="N13" s="32"/>
      <c r="O13" s="32"/>
    </row>
    <row r="14" spans="1:15" ht="27" customHeight="1" thickBot="1">
      <c r="A14" s="935" t="s">
        <v>23</v>
      </c>
      <c r="B14" s="938"/>
      <c r="C14" s="939"/>
      <c r="D14" s="940"/>
      <c r="E14" s="938"/>
      <c r="F14" s="939"/>
      <c r="G14" s="940"/>
      <c r="H14" s="938"/>
      <c r="I14" s="939"/>
      <c r="J14" s="940"/>
      <c r="K14" s="941"/>
      <c r="L14" s="939"/>
      <c r="M14" s="942"/>
      <c r="N14" s="32"/>
      <c r="O14" s="32"/>
    </row>
    <row r="15" spans="1:15" ht="31.5" customHeight="1" thickBot="1">
      <c r="A15" s="943" t="s">
        <v>11</v>
      </c>
      <c r="B15" s="944"/>
      <c r="C15" s="945"/>
      <c r="D15" s="946"/>
      <c r="E15" s="944"/>
      <c r="F15" s="945"/>
      <c r="G15" s="946"/>
      <c r="H15" s="944"/>
      <c r="I15" s="945"/>
      <c r="J15" s="946"/>
      <c r="K15" s="947"/>
      <c r="L15" s="948"/>
      <c r="M15" s="949"/>
      <c r="N15" s="29"/>
      <c r="O15" s="29"/>
    </row>
    <row r="16" spans="1:15" ht="24.75" customHeight="1">
      <c r="A16" s="925" t="s">
        <v>117</v>
      </c>
      <c r="B16" s="926">
        <v>5</v>
      </c>
      <c r="C16" s="927">
        <v>0</v>
      </c>
      <c r="D16" s="928">
        <f>B16+C16</f>
        <v>5</v>
      </c>
      <c r="E16" s="950">
        <v>0</v>
      </c>
      <c r="F16" s="950">
        <v>4</v>
      </c>
      <c r="G16" s="951">
        <f>SUM(E16:F16)</f>
        <v>4</v>
      </c>
      <c r="H16" s="950">
        <v>0</v>
      </c>
      <c r="I16" s="950">
        <v>0</v>
      </c>
      <c r="J16" s="951">
        <f>SUM(H16:I16)</f>
        <v>0</v>
      </c>
      <c r="K16" s="952">
        <f aca="true" t="shared" si="3" ref="K16:M19">B16+E16+H16</f>
        <v>5</v>
      </c>
      <c r="L16" s="953">
        <f t="shared" si="3"/>
        <v>4</v>
      </c>
      <c r="M16" s="954">
        <f t="shared" si="3"/>
        <v>9</v>
      </c>
      <c r="N16" s="26"/>
      <c r="O16" s="26"/>
    </row>
    <row r="17" spans="1:15" ht="24.75" customHeight="1">
      <c r="A17" s="932" t="s">
        <v>111</v>
      </c>
      <c r="B17" s="926">
        <v>2</v>
      </c>
      <c r="C17" s="927">
        <v>5</v>
      </c>
      <c r="D17" s="928">
        <f>B17+C17</f>
        <v>7</v>
      </c>
      <c r="E17" s="926">
        <v>6</v>
      </c>
      <c r="F17" s="927">
        <v>10</v>
      </c>
      <c r="G17" s="955">
        <f>SUM(E17:F17)</f>
        <v>16</v>
      </c>
      <c r="H17" s="956">
        <v>0</v>
      </c>
      <c r="I17" s="956">
        <v>0</v>
      </c>
      <c r="J17" s="955">
        <f>SUM(H17:I17)</f>
        <v>0</v>
      </c>
      <c r="K17" s="957">
        <f t="shared" si="3"/>
        <v>8</v>
      </c>
      <c r="L17" s="958">
        <f t="shared" si="3"/>
        <v>15</v>
      </c>
      <c r="M17" s="959">
        <f t="shared" si="3"/>
        <v>23</v>
      </c>
      <c r="N17" s="26"/>
      <c r="O17" s="26"/>
    </row>
    <row r="18" spans="1:15" ht="24.75" customHeight="1">
      <c r="A18" s="933" t="s">
        <v>119</v>
      </c>
      <c r="B18" s="926">
        <v>5</v>
      </c>
      <c r="C18" s="927">
        <v>11</v>
      </c>
      <c r="D18" s="928">
        <f>B18+C18</f>
        <v>16</v>
      </c>
      <c r="E18" s="926">
        <v>4</v>
      </c>
      <c r="F18" s="927">
        <v>7</v>
      </c>
      <c r="G18" s="955">
        <f>SUM(E18:F18)</f>
        <v>11</v>
      </c>
      <c r="H18" s="956">
        <v>0</v>
      </c>
      <c r="I18" s="956">
        <v>0</v>
      </c>
      <c r="J18" s="955">
        <f>SUM(H18:I18)</f>
        <v>0</v>
      </c>
      <c r="K18" s="957">
        <f t="shared" si="3"/>
        <v>9</v>
      </c>
      <c r="L18" s="958">
        <f t="shared" si="3"/>
        <v>18</v>
      </c>
      <c r="M18" s="959">
        <f t="shared" si="3"/>
        <v>27</v>
      </c>
      <c r="N18" s="26"/>
      <c r="O18" s="26"/>
    </row>
    <row r="19" spans="1:15" ht="29.25" customHeight="1" thickBot="1">
      <c r="A19" s="934" t="s">
        <v>118</v>
      </c>
      <c r="B19" s="926">
        <v>0</v>
      </c>
      <c r="C19" s="927">
        <v>0</v>
      </c>
      <c r="D19" s="928">
        <f>B19+C19</f>
        <v>0</v>
      </c>
      <c r="E19" s="956">
        <v>0</v>
      </c>
      <c r="F19" s="956">
        <v>4</v>
      </c>
      <c r="G19" s="955">
        <f>SUM(E19:F19)</f>
        <v>4</v>
      </c>
      <c r="H19" s="956">
        <v>0</v>
      </c>
      <c r="I19" s="956">
        <v>0</v>
      </c>
      <c r="J19" s="955">
        <f>SUM(H19:I19)</f>
        <v>0</v>
      </c>
      <c r="K19" s="957">
        <f t="shared" si="3"/>
        <v>0</v>
      </c>
      <c r="L19" s="958">
        <f t="shared" si="3"/>
        <v>4</v>
      </c>
      <c r="M19" s="959">
        <f t="shared" si="3"/>
        <v>4</v>
      </c>
      <c r="N19" s="26"/>
      <c r="O19" s="26"/>
    </row>
    <row r="20" spans="1:15" ht="24.75" customHeight="1" thickBot="1">
      <c r="A20" s="960" t="s">
        <v>8</v>
      </c>
      <c r="B20" s="961">
        <f aca="true" t="shared" si="4" ref="B20:M20">SUM(B16:B19)</f>
        <v>12</v>
      </c>
      <c r="C20" s="961">
        <f t="shared" si="4"/>
        <v>16</v>
      </c>
      <c r="D20" s="961">
        <f t="shared" si="4"/>
        <v>28</v>
      </c>
      <c r="E20" s="961">
        <f t="shared" si="4"/>
        <v>10</v>
      </c>
      <c r="F20" s="961">
        <f t="shared" si="4"/>
        <v>25</v>
      </c>
      <c r="G20" s="962">
        <f t="shared" si="4"/>
        <v>35</v>
      </c>
      <c r="H20" s="961">
        <f t="shared" si="4"/>
        <v>0</v>
      </c>
      <c r="I20" s="961">
        <f t="shared" si="4"/>
        <v>0</v>
      </c>
      <c r="J20" s="962">
        <f t="shared" si="4"/>
        <v>0</v>
      </c>
      <c r="K20" s="961">
        <f t="shared" si="4"/>
        <v>22</v>
      </c>
      <c r="L20" s="961">
        <f t="shared" si="4"/>
        <v>41</v>
      </c>
      <c r="M20" s="962">
        <f t="shared" si="4"/>
        <v>63</v>
      </c>
      <c r="N20" s="33"/>
      <c r="O20" s="33"/>
    </row>
    <row r="21" spans="1:15" ht="24.75" customHeight="1" thickBot="1">
      <c r="A21" s="963" t="s">
        <v>26</v>
      </c>
      <c r="B21" s="964"/>
      <c r="C21" s="965"/>
      <c r="D21" s="966"/>
      <c r="E21" s="964"/>
      <c r="F21" s="965"/>
      <c r="G21" s="966"/>
      <c r="H21" s="967"/>
      <c r="I21" s="968"/>
      <c r="J21" s="969"/>
      <c r="K21" s="970"/>
      <c r="L21" s="971"/>
      <c r="M21" s="972"/>
      <c r="N21" s="26"/>
      <c r="O21" s="26"/>
    </row>
    <row r="22" spans="1:15" ht="24.75" customHeight="1">
      <c r="A22" s="925" t="s">
        <v>117</v>
      </c>
      <c r="B22" s="926">
        <v>0</v>
      </c>
      <c r="C22" s="927">
        <v>1</v>
      </c>
      <c r="D22" s="955">
        <f>SUM(B22:C22)</f>
        <v>1</v>
      </c>
      <c r="E22" s="956">
        <v>0</v>
      </c>
      <c r="F22" s="928">
        <v>1</v>
      </c>
      <c r="G22" s="955">
        <f>SUM(E22:F22)</f>
        <v>1</v>
      </c>
      <c r="H22" s="956">
        <v>0</v>
      </c>
      <c r="I22" s="956">
        <v>0</v>
      </c>
      <c r="J22" s="955">
        <f>SUM(H22:I22)</f>
        <v>0</v>
      </c>
      <c r="K22" s="957">
        <f aca="true" t="shared" si="5" ref="K22:M26">B22+E22+H22</f>
        <v>0</v>
      </c>
      <c r="L22" s="958">
        <f t="shared" si="5"/>
        <v>2</v>
      </c>
      <c r="M22" s="959">
        <f t="shared" si="5"/>
        <v>2</v>
      </c>
      <c r="N22" s="26"/>
      <c r="O22" s="26"/>
    </row>
    <row r="23" spans="1:15" ht="33" customHeight="1">
      <c r="A23" s="932"/>
      <c r="B23" s="926">
        <v>0</v>
      </c>
      <c r="C23" s="927">
        <v>0</v>
      </c>
      <c r="D23" s="955">
        <f>SUM(B23:C23)</f>
        <v>0</v>
      </c>
      <c r="E23" s="956">
        <v>0</v>
      </c>
      <c r="F23" s="928">
        <v>0</v>
      </c>
      <c r="G23" s="955">
        <f>SUM(E23:F23)</f>
        <v>0</v>
      </c>
      <c r="H23" s="956">
        <v>0</v>
      </c>
      <c r="I23" s="956">
        <v>0</v>
      </c>
      <c r="J23" s="955">
        <f>SUM(H23:I23)</f>
        <v>0</v>
      </c>
      <c r="K23" s="957">
        <f t="shared" si="5"/>
        <v>0</v>
      </c>
      <c r="L23" s="958">
        <f t="shared" si="5"/>
        <v>0</v>
      </c>
      <c r="M23" s="959">
        <f t="shared" si="5"/>
        <v>0</v>
      </c>
      <c r="N23" s="26"/>
      <c r="O23" s="26"/>
    </row>
    <row r="24" spans="1:15" ht="24.75" customHeight="1">
      <c r="A24" s="933"/>
      <c r="B24" s="926">
        <v>0</v>
      </c>
      <c r="C24" s="927">
        <v>0</v>
      </c>
      <c r="D24" s="955">
        <f>SUM(B24:C24)</f>
        <v>0</v>
      </c>
      <c r="E24" s="956">
        <v>0</v>
      </c>
      <c r="F24" s="928">
        <v>0</v>
      </c>
      <c r="G24" s="955">
        <f>SUM(E24:F24)</f>
        <v>0</v>
      </c>
      <c r="H24" s="956">
        <v>0</v>
      </c>
      <c r="I24" s="956">
        <v>0</v>
      </c>
      <c r="J24" s="955">
        <f>SUM(H24:I24)</f>
        <v>0</v>
      </c>
      <c r="K24" s="957">
        <f t="shared" si="5"/>
        <v>0</v>
      </c>
      <c r="L24" s="958">
        <f t="shared" si="5"/>
        <v>0</v>
      </c>
      <c r="M24" s="959">
        <f t="shared" si="5"/>
        <v>0</v>
      </c>
      <c r="N24" s="33"/>
      <c r="O24" s="33"/>
    </row>
    <row r="25" spans="1:15" ht="32.25" customHeight="1">
      <c r="A25" s="934"/>
      <c r="B25" s="926">
        <v>0</v>
      </c>
      <c r="C25" s="927">
        <v>0</v>
      </c>
      <c r="D25" s="955">
        <f>SUM(B25:C25)</f>
        <v>0</v>
      </c>
      <c r="E25" s="956">
        <v>0</v>
      </c>
      <c r="F25" s="928">
        <v>0</v>
      </c>
      <c r="G25" s="955">
        <f>SUM(E25:F25)</f>
        <v>0</v>
      </c>
      <c r="H25" s="956">
        <v>0</v>
      </c>
      <c r="I25" s="956">
        <v>0</v>
      </c>
      <c r="J25" s="955">
        <f>SUM(H25:I25)</f>
        <v>0</v>
      </c>
      <c r="K25" s="957">
        <f t="shared" si="5"/>
        <v>0</v>
      </c>
      <c r="L25" s="958">
        <f t="shared" si="5"/>
        <v>0</v>
      </c>
      <c r="M25" s="959">
        <f t="shared" si="5"/>
        <v>0</v>
      </c>
      <c r="N25" s="34"/>
      <c r="O25" s="34"/>
    </row>
    <row r="26" spans="1:15" ht="29.25" customHeight="1" thickBot="1">
      <c r="A26" s="973"/>
      <c r="B26" s="926">
        <v>0</v>
      </c>
      <c r="C26" s="927">
        <v>0</v>
      </c>
      <c r="D26" s="955">
        <f>SUM(B26:C26)</f>
        <v>0</v>
      </c>
      <c r="E26" s="956">
        <v>0</v>
      </c>
      <c r="F26" s="928">
        <v>0</v>
      </c>
      <c r="G26" s="955">
        <f>SUM(E26:F26)</f>
        <v>0</v>
      </c>
      <c r="H26" s="956">
        <v>0</v>
      </c>
      <c r="I26" s="956">
        <v>0</v>
      </c>
      <c r="J26" s="955">
        <f>SUM(H26:I26)</f>
        <v>0</v>
      </c>
      <c r="K26" s="957">
        <f t="shared" si="5"/>
        <v>0</v>
      </c>
      <c r="L26" s="958">
        <f t="shared" si="5"/>
        <v>0</v>
      </c>
      <c r="M26" s="959">
        <f t="shared" si="5"/>
        <v>0</v>
      </c>
      <c r="N26" s="33"/>
      <c r="O26" s="33"/>
    </row>
    <row r="27" spans="1:15" ht="36.75" customHeight="1" thickBot="1">
      <c r="A27" s="960" t="s">
        <v>13</v>
      </c>
      <c r="B27" s="974">
        <f aca="true" t="shared" si="6" ref="B27:M27">SUM(B22:B26)</f>
        <v>0</v>
      </c>
      <c r="C27" s="974">
        <f t="shared" si="6"/>
        <v>1</v>
      </c>
      <c r="D27" s="974">
        <f t="shared" si="6"/>
        <v>1</v>
      </c>
      <c r="E27" s="974">
        <f t="shared" si="6"/>
        <v>0</v>
      </c>
      <c r="F27" s="974">
        <f t="shared" si="6"/>
        <v>1</v>
      </c>
      <c r="G27" s="974">
        <f t="shared" si="6"/>
        <v>1</v>
      </c>
      <c r="H27" s="975">
        <f t="shared" si="6"/>
        <v>0</v>
      </c>
      <c r="I27" s="975">
        <f t="shared" si="6"/>
        <v>0</v>
      </c>
      <c r="J27" s="975">
        <f t="shared" si="6"/>
        <v>0</v>
      </c>
      <c r="K27" s="974">
        <f t="shared" si="6"/>
        <v>0</v>
      </c>
      <c r="L27" s="974">
        <f t="shared" si="6"/>
        <v>2</v>
      </c>
      <c r="M27" s="962">
        <f t="shared" si="6"/>
        <v>2</v>
      </c>
      <c r="N27" s="26"/>
      <c r="O27" s="26"/>
    </row>
    <row r="28" spans="1:15" ht="30" customHeight="1" thickBot="1">
      <c r="A28" s="585" t="s">
        <v>10</v>
      </c>
      <c r="B28" s="936">
        <f aca="true" t="shared" si="7" ref="B28:M28">B20</f>
        <v>12</v>
      </c>
      <c r="C28" s="936">
        <f t="shared" si="7"/>
        <v>16</v>
      </c>
      <c r="D28" s="936">
        <f t="shared" si="7"/>
        <v>28</v>
      </c>
      <c r="E28" s="936">
        <f t="shared" si="7"/>
        <v>10</v>
      </c>
      <c r="F28" s="936">
        <f t="shared" si="7"/>
        <v>25</v>
      </c>
      <c r="G28" s="976">
        <f t="shared" si="7"/>
        <v>35</v>
      </c>
      <c r="H28" s="976">
        <f t="shared" si="7"/>
        <v>0</v>
      </c>
      <c r="I28" s="976">
        <f t="shared" si="7"/>
        <v>0</v>
      </c>
      <c r="J28" s="976">
        <f t="shared" si="7"/>
        <v>0</v>
      </c>
      <c r="K28" s="976">
        <f t="shared" si="7"/>
        <v>22</v>
      </c>
      <c r="L28" s="976">
        <f t="shared" si="7"/>
        <v>41</v>
      </c>
      <c r="M28" s="937">
        <f t="shared" si="7"/>
        <v>63</v>
      </c>
      <c r="N28" s="36"/>
      <c r="O28" s="36"/>
    </row>
    <row r="29" spans="1:15" ht="26.25" thickBot="1">
      <c r="A29" s="585" t="s">
        <v>14</v>
      </c>
      <c r="B29" s="936">
        <f aca="true" t="shared" si="8" ref="B29:M29">B27</f>
        <v>0</v>
      </c>
      <c r="C29" s="936">
        <f t="shared" si="8"/>
        <v>1</v>
      </c>
      <c r="D29" s="936">
        <f t="shared" si="8"/>
        <v>1</v>
      </c>
      <c r="E29" s="936">
        <f t="shared" si="8"/>
        <v>0</v>
      </c>
      <c r="F29" s="936">
        <f t="shared" si="8"/>
        <v>1</v>
      </c>
      <c r="G29" s="976">
        <f t="shared" si="8"/>
        <v>1</v>
      </c>
      <c r="H29" s="976">
        <f t="shared" si="8"/>
        <v>0</v>
      </c>
      <c r="I29" s="976">
        <f t="shared" si="8"/>
        <v>0</v>
      </c>
      <c r="J29" s="976">
        <f t="shared" si="8"/>
        <v>0</v>
      </c>
      <c r="K29" s="976">
        <f t="shared" si="8"/>
        <v>0</v>
      </c>
      <c r="L29" s="976">
        <f t="shared" si="8"/>
        <v>2</v>
      </c>
      <c r="M29" s="937">
        <f t="shared" si="8"/>
        <v>2</v>
      </c>
      <c r="N29" s="27"/>
      <c r="O29" s="27"/>
    </row>
    <row r="30" spans="1:15" ht="26.25" thickBot="1">
      <c r="A30" s="586" t="s">
        <v>15</v>
      </c>
      <c r="B30" s="977">
        <f aca="true" t="shared" si="9" ref="B30:M30">SUM(B28:B29)</f>
        <v>12</v>
      </c>
      <c r="C30" s="977">
        <f t="shared" si="9"/>
        <v>17</v>
      </c>
      <c r="D30" s="977">
        <f t="shared" si="9"/>
        <v>29</v>
      </c>
      <c r="E30" s="977">
        <f t="shared" si="9"/>
        <v>10</v>
      </c>
      <c r="F30" s="977">
        <f t="shared" si="9"/>
        <v>26</v>
      </c>
      <c r="G30" s="978">
        <f t="shared" si="9"/>
        <v>36</v>
      </c>
      <c r="H30" s="978">
        <f t="shared" si="9"/>
        <v>0</v>
      </c>
      <c r="I30" s="978">
        <f t="shared" si="9"/>
        <v>0</v>
      </c>
      <c r="J30" s="978">
        <f t="shared" si="9"/>
        <v>0</v>
      </c>
      <c r="K30" s="978">
        <f t="shared" si="9"/>
        <v>22</v>
      </c>
      <c r="L30" s="978">
        <f t="shared" si="9"/>
        <v>43</v>
      </c>
      <c r="M30" s="979">
        <f t="shared" si="9"/>
        <v>65</v>
      </c>
      <c r="N30" s="27"/>
      <c r="O30" s="27"/>
    </row>
    <row r="31" spans="1:15" ht="12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4" ht="25.5" customHeight="1" hidden="1" thickBo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0"/>
    </row>
    <row r="33" spans="1:16" ht="37.5" customHeight="1">
      <c r="A33" s="2429" t="s">
        <v>104</v>
      </c>
      <c r="B33" s="2429"/>
      <c r="C33" s="2429"/>
      <c r="D33" s="2429"/>
      <c r="E33" s="2429"/>
      <c r="F33" s="2429"/>
      <c r="G33" s="2429"/>
      <c r="H33" s="2429"/>
      <c r="I33" s="2429"/>
      <c r="J33" s="2429"/>
      <c r="K33" s="2429"/>
      <c r="L33" s="2429"/>
      <c r="M33" s="2429"/>
      <c r="N33" s="2429"/>
      <c r="O33" s="2429"/>
      <c r="P33" s="2429"/>
    </row>
    <row r="34" spans="2:16" ht="26.25" customHeight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</sheetData>
  <sheetProtection/>
  <mergeCells count="12">
    <mergeCell ref="K5:M6"/>
    <mergeCell ref="B6:D6"/>
    <mergeCell ref="E6:G6"/>
    <mergeCell ref="A2:P2"/>
    <mergeCell ref="A33:P33"/>
    <mergeCell ref="H6:J6"/>
    <mergeCell ref="A1:T1"/>
    <mergeCell ref="A3:M3"/>
    <mergeCell ref="A5:A7"/>
    <mergeCell ref="B5:D5"/>
    <mergeCell ref="E5:G5"/>
    <mergeCell ref="H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T42"/>
  <sheetViews>
    <sheetView zoomScale="50" zoomScaleNormal="50" zoomScalePageLayoutView="0" workbookViewId="0" topLeftCell="A1">
      <selection activeCell="F39" sqref="F39"/>
    </sheetView>
  </sheetViews>
  <sheetFormatPr defaultColWidth="9.00390625" defaultRowHeight="12.75"/>
  <cols>
    <col min="1" max="1" width="95.125" style="17" customWidth="1"/>
    <col min="2" max="2" width="17.00390625" style="17" customWidth="1"/>
    <col min="3" max="3" width="16.75390625" style="17" customWidth="1"/>
    <col min="4" max="4" width="17.00390625" style="17" customWidth="1"/>
    <col min="5" max="5" width="16.75390625" style="17" customWidth="1"/>
    <col min="6" max="6" width="17.00390625" style="17" customWidth="1"/>
    <col min="7" max="15" width="16.75390625" style="17" customWidth="1"/>
    <col min="16" max="16" width="18.00390625" style="17" customWidth="1"/>
    <col min="17" max="18" width="10.75390625" style="17" customWidth="1"/>
    <col min="19" max="19" width="9.125" style="17" customWidth="1"/>
    <col min="20" max="20" width="12.875" style="17" customWidth="1"/>
    <col min="21" max="21" width="23.375" style="17" customWidth="1"/>
    <col min="22" max="23" width="9.125" style="17" customWidth="1"/>
    <col min="24" max="24" width="10.625" style="17" bestFit="1" customWidth="1"/>
    <col min="25" max="25" width="11.25390625" style="17" customWidth="1"/>
    <col min="26" max="16384" width="9.125" style="17" customWidth="1"/>
  </cols>
  <sheetData>
    <row r="1" spans="1:20" ht="39.75" customHeight="1">
      <c r="A1" s="2416" t="s">
        <v>120</v>
      </c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31"/>
      <c r="R1" s="31"/>
      <c r="S1" s="31"/>
      <c r="T1" s="31"/>
    </row>
    <row r="2" spans="1:16" ht="28.5" customHeight="1">
      <c r="A2" s="2417" t="s">
        <v>121</v>
      </c>
      <c r="B2" s="2417"/>
      <c r="C2" s="2417"/>
      <c r="D2" s="2417"/>
      <c r="E2" s="2417"/>
      <c r="F2" s="2417"/>
      <c r="G2" s="2417"/>
      <c r="H2" s="2417"/>
      <c r="I2" s="2417"/>
      <c r="J2" s="2417"/>
      <c r="K2" s="2417"/>
      <c r="L2" s="2417"/>
      <c r="M2" s="2417"/>
      <c r="N2" s="2417"/>
      <c r="O2" s="2417"/>
      <c r="P2" s="2417"/>
    </row>
    <row r="3" spans="1:18" ht="27" customHeight="1">
      <c r="A3" s="2416" t="s">
        <v>354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416"/>
      <c r="O3" s="2416"/>
      <c r="P3" s="2416"/>
      <c r="Q3" s="49"/>
      <c r="R3" s="49"/>
    </row>
    <row r="4" ht="14.25" customHeight="1" thickBot="1">
      <c r="A4" s="18"/>
    </row>
    <row r="5" spans="1:18" ht="20.25" customHeight="1">
      <c r="A5" s="2418" t="s">
        <v>9</v>
      </c>
      <c r="B5" s="2405" t="s">
        <v>0</v>
      </c>
      <c r="C5" s="2425"/>
      <c r="D5" s="2440"/>
      <c r="E5" s="2405" t="s">
        <v>1</v>
      </c>
      <c r="F5" s="2425"/>
      <c r="G5" s="2440"/>
      <c r="H5" s="2405" t="s">
        <v>2</v>
      </c>
      <c r="I5" s="2425"/>
      <c r="J5" s="2440"/>
      <c r="K5" s="2405" t="s">
        <v>3</v>
      </c>
      <c r="L5" s="2425"/>
      <c r="M5" s="2440"/>
      <c r="N5" s="2409" t="s">
        <v>6</v>
      </c>
      <c r="O5" s="2410"/>
      <c r="P5" s="2411"/>
      <c r="Q5" s="32"/>
      <c r="R5" s="32"/>
    </row>
    <row r="6" spans="1:18" ht="19.5" customHeight="1" thickBot="1">
      <c r="A6" s="2419"/>
      <c r="B6" s="2441"/>
      <c r="C6" s="2442"/>
      <c r="D6" s="2443"/>
      <c r="E6" s="2444"/>
      <c r="F6" s="2445"/>
      <c r="G6" s="2446"/>
      <c r="H6" s="2444"/>
      <c r="I6" s="2445"/>
      <c r="J6" s="2446"/>
      <c r="K6" s="2441"/>
      <c r="L6" s="2442"/>
      <c r="M6" s="2443"/>
      <c r="N6" s="2412"/>
      <c r="O6" s="2413"/>
      <c r="P6" s="2414"/>
      <c r="Q6" s="32"/>
      <c r="R6" s="32"/>
    </row>
    <row r="7" spans="1:18" ht="93" customHeight="1" thickBot="1">
      <c r="A7" s="2439"/>
      <c r="B7" s="219" t="s">
        <v>27</v>
      </c>
      <c r="C7" s="222" t="s">
        <v>28</v>
      </c>
      <c r="D7" s="223" t="s">
        <v>4</v>
      </c>
      <c r="E7" s="219" t="s">
        <v>27</v>
      </c>
      <c r="F7" s="222" t="s">
        <v>28</v>
      </c>
      <c r="G7" s="223" t="s">
        <v>4</v>
      </c>
      <c r="H7" s="219" t="s">
        <v>122</v>
      </c>
      <c r="I7" s="222" t="s">
        <v>28</v>
      </c>
      <c r="J7" s="223" t="s">
        <v>4</v>
      </c>
      <c r="K7" s="219" t="s">
        <v>122</v>
      </c>
      <c r="L7" s="222" t="s">
        <v>28</v>
      </c>
      <c r="M7" s="223" t="s">
        <v>4</v>
      </c>
      <c r="N7" s="219" t="s">
        <v>27</v>
      </c>
      <c r="O7" s="222" t="s">
        <v>28</v>
      </c>
      <c r="P7" s="224" t="s">
        <v>4</v>
      </c>
      <c r="Q7" s="32"/>
      <c r="R7" s="32"/>
    </row>
    <row r="8" spans="1:18" ht="39" customHeight="1" thickBot="1">
      <c r="A8" s="2" t="s">
        <v>22</v>
      </c>
      <c r="B8" s="47"/>
      <c r="C8" s="47"/>
      <c r="D8" s="47"/>
      <c r="E8" s="47"/>
      <c r="F8" s="47"/>
      <c r="G8" s="1"/>
      <c r="H8" s="48"/>
      <c r="I8" s="47"/>
      <c r="J8" s="47"/>
      <c r="K8" s="47"/>
      <c r="L8" s="47"/>
      <c r="M8" s="1"/>
      <c r="N8" s="47"/>
      <c r="O8" s="47"/>
      <c r="P8" s="1"/>
      <c r="Q8" s="32"/>
      <c r="R8" s="32"/>
    </row>
    <row r="9" spans="1:18" ht="28.5" customHeight="1">
      <c r="A9" s="68" t="s">
        <v>22</v>
      </c>
      <c r="B9" s="71"/>
      <c r="C9" s="69"/>
      <c r="D9" s="72"/>
      <c r="E9" s="71"/>
      <c r="F9" s="69"/>
      <c r="G9" s="72"/>
      <c r="H9" s="71"/>
      <c r="I9" s="69"/>
      <c r="J9" s="72"/>
      <c r="K9" s="70"/>
      <c r="L9" s="69"/>
      <c r="M9" s="73"/>
      <c r="N9" s="43">
        <f>B9+E297+H9+K9</f>
        <v>0</v>
      </c>
      <c r="O9" s="43">
        <f>C9+F297+I9+L9</f>
        <v>0</v>
      </c>
      <c r="P9" s="44">
        <f aca="true" t="shared" si="0" ref="P9:P16">SUM(N9:O9)</f>
        <v>0</v>
      </c>
      <c r="Q9" s="32"/>
      <c r="R9" s="32"/>
    </row>
    <row r="10" spans="1:18" ht="28.5" customHeight="1">
      <c r="A10" s="23" t="s">
        <v>109</v>
      </c>
      <c r="B10" s="99">
        <v>0</v>
      </c>
      <c r="C10" s="93">
        <v>10</v>
      </c>
      <c r="D10" s="83">
        <f>SUM(B10:C10)</f>
        <v>10</v>
      </c>
      <c r="E10" s="99">
        <f>E29+E20</f>
        <v>0</v>
      </c>
      <c r="F10" s="93">
        <v>24</v>
      </c>
      <c r="G10" s="82">
        <f aca="true" t="shared" si="1" ref="G10:G15">SUM(E10:F10)</f>
        <v>24</v>
      </c>
      <c r="H10" s="99">
        <f>H29+H20</f>
        <v>0</v>
      </c>
      <c r="I10" s="93">
        <v>14</v>
      </c>
      <c r="J10" s="82">
        <f aca="true" t="shared" si="2" ref="J10:J16">SUM(H10:I10)</f>
        <v>14</v>
      </c>
      <c r="K10" s="99">
        <f>K29+K20</f>
        <v>0</v>
      </c>
      <c r="L10" s="93">
        <f>L29+L20</f>
        <v>0</v>
      </c>
      <c r="M10" s="83">
        <f aca="true" t="shared" si="3" ref="M10:M16">SUM(K10:L10)</f>
        <v>0</v>
      </c>
      <c r="N10" s="86">
        <f>B10+E298+H10+K10</f>
        <v>0</v>
      </c>
      <c r="O10" s="86">
        <f aca="true" t="shared" si="4" ref="O10:O16">C10+F298+I10+L10+F10</f>
        <v>48</v>
      </c>
      <c r="P10" s="77">
        <f t="shared" si="0"/>
        <v>48</v>
      </c>
      <c r="Q10" s="32"/>
      <c r="R10" s="32"/>
    </row>
    <row r="11" spans="1:18" ht="30.75" customHeight="1">
      <c r="A11" s="225" t="s">
        <v>123</v>
      </c>
      <c r="B11" s="99">
        <v>0</v>
      </c>
      <c r="C11" s="93">
        <v>0</v>
      </c>
      <c r="D11" s="83">
        <f aca="true" t="shared" si="5" ref="D11:D16">SUM(B11:C11)</f>
        <v>0</v>
      </c>
      <c r="E11" s="99">
        <f>E29+E20</f>
        <v>0</v>
      </c>
      <c r="F11" s="93">
        <v>0</v>
      </c>
      <c r="G11" s="82">
        <f t="shared" si="1"/>
        <v>0</v>
      </c>
      <c r="H11" s="99">
        <f>H29+H20</f>
        <v>0</v>
      </c>
      <c r="I11" s="93">
        <v>0</v>
      </c>
      <c r="J11" s="82">
        <f t="shared" si="2"/>
        <v>0</v>
      </c>
      <c r="K11" s="99">
        <f>K29+K20</f>
        <v>0</v>
      </c>
      <c r="L11" s="93">
        <f>L29+L20</f>
        <v>0</v>
      </c>
      <c r="M11" s="83">
        <f t="shared" si="3"/>
        <v>0</v>
      </c>
      <c r="N11" s="86">
        <f>B11+E298+H11+K11</f>
        <v>0</v>
      </c>
      <c r="O11" s="86">
        <f t="shared" si="4"/>
        <v>0</v>
      </c>
      <c r="P11" s="77">
        <f t="shared" si="0"/>
        <v>0</v>
      </c>
      <c r="Q11" s="32"/>
      <c r="R11" s="32"/>
    </row>
    <row r="12" spans="1:18" ht="29.25" customHeight="1">
      <c r="A12" s="225" t="s">
        <v>124</v>
      </c>
      <c r="B12" s="99">
        <f>B34+B21</f>
        <v>0</v>
      </c>
      <c r="C12" s="93">
        <v>0</v>
      </c>
      <c r="D12" s="83">
        <f t="shared" si="5"/>
        <v>0</v>
      </c>
      <c r="E12" s="99">
        <f>E34+E21</f>
        <v>0</v>
      </c>
      <c r="F12" s="93">
        <f>F34+F21</f>
        <v>0</v>
      </c>
      <c r="G12" s="82">
        <f t="shared" si="1"/>
        <v>0</v>
      </c>
      <c r="H12" s="99">
        <f>H34+H21</f>
        <v>0</v>
      </c>
      <c r="I12" s="93">
        <f>I34+I21</f>
        <v>0</v>
      </c>
      <c r="J12" s="82">
        <f t="shared" si="2"/>
        <v>0</v>
      </c>
      <c r="K12" s="99">
        <f>K34+K21</f>
        <v>0</v>
      </c>
      <c r="L12" s="93">
        <f>L34+L21</f>
        <v>0</v>
      </c>
      <c r="M12" s="83">
        <f t="shared" si="3"/>
        <v>0</v>
      </c>
      <c r="N12" s="86">
        <f>B12+E299+H12+K12</f>
        <v>0</v>
      </c>
      <c r="O12" s="86">
        <f t="shared" si="4"/>
        <v>0</v>
      </c>
      <c r="P12" s="77">
        <f t="shared" si="0"/>
        <v>0</v>
      </c>
      <c r="Q12" s="32"/>
      <c r="R12" s="32"/>
    </row>
    <row r="13" spans="1:18" ht="30.75" customHeight="1">
      <c r="A13" s="225" t="s">
        <v>125</v>
      </c>
      <c r="B13" s="99">
        <f>B34+B21</f>
        <v>0</v>
      </c>
      <c r="C13" s="93">
        <v>30</v>
      </c>
      <c r="D13" s="83">
        <f>SUM(B13:C13)</f>
        <v>30</v>
      </c>
      <c r="E13" s="99">
        <f>E34+E21</f>
        <v>0</v>
      </c>
      <c r="F13" s="93">
        <v>47</v>
      </c>
      <c r="G13" s="82">
        <f>SUM(E13:F13)</f>
        <v>47</v>
      </c>
      <c r="H13" s="416">
        <v>1</v>
      </c>
      <c r="I13" s="417">
        <v>40</v>
      </c>
      <c r="J13" s="420">
        <f>SUM(H13:I13)</f>
        <v>41</v>
      </c>
      <c r="K13" s="99">
        <v>0</v>
      </c>
      <c r="L13" s="93">
        <v>0</v>
      </c>
      <c r="M13" s="83">
        <v>0</v>
      </c>
      <c r="N13" s="86">
        <f>B13+E299+H13+K13</f>
        <v>1</v>
      </c>
      <c r="O13" s="86">
        <f t="shared" si="4"/>
        <v>117</v>
      </c>
      <c r="P13" s="77">
        <f t="shared" si="0"/>
        <v>118</v>
      </c>
      <c r="Q13" s="32"/>
      <c r="R13" s="32"/>
    </row>
    <row r="14" spans="1:18" ht="30.75" customHeight="1">
      <c r="A14" s="225" t="s">
        <v>107</v>
      </c>
      <c r="B14" s="99">
        <v>0</v>
      </c>
      <c r="C14" s="93">
        <v>12</v>
      </c>
      <c r="D14" s="83">
        <f>SUM(B14:C14)</f>
        <v>12</v>
      </c>
      <c r="E14" s="99">
        <f>E29+E20</f>
        <v>0</v>
      </c>
      <c r="F14" s="417">
        <v>36</v>
      </c>
      <c r="G14" s="82">
        <f>SUM(E14:F14)</f>
        <v>36</v>
      </c>
      <c r="H14" s="416">
        <f>H29+H20</f>
        <v>0</v>
      </c>
      <c r="I14" s="417">
        <v>21</v>
      </c>
      <c r="J14" s="420">
        <f>SUM(H14:I14)</f>
        <v>21</v>
      </c>
      <c r="K14" s="99">
        <f>K29+K20</f>
        <v>0</v>
      </c>
      <c r="L14" s="93">
        <v>0</v>
      </c>
      <c r="M14" s="83">
        <f>SUM(K14:L14)</f>
        <v>0</v>
      </c>
      <c r="N14" s="86">
        <f>B14+E298+H14+K14</f>
        <v>0</v>
      </c>
      <c r="O14" s="86">
        <f t="shared" si="4"/>
        <v>69</v>
      </c>
      <c r="P14" s="77">
        <f t="shared" si="0"/>
        <v>69</v>
      </c>
      <c r="Q14" s="32"/>
      <c r="R14" s="32"/>
    </row>
    <row r="15" spans="1:18" ht="27.75" customHeight="1">
      <c r="A15" s="225" t="s">
        <v>126</v>
      </c>
      <c r="B15" s="99">
        <f>B34+B21</f>
        <v>0</v>
      </c>
      <c r="C15" s="93">
        <v>11</v>
      </c>
      <c r="D15" s="83">
        <f t="shared" si="5"/>
        <v>11</v>
      </c>
      <c r="E15" s="99">
        <f>E34+E21</f>
        <v>0</v>
      </c>
      <c r="F15" s="93">
        <v>24</v>
      </c>
      <c r="G15" s="82">
        <f t="shared" si="1"/>
        <v>24</v>
      </c>
      <c r="H15" s="99">
        <f>H34+H21</f>
        <v>0</v>
      </c>
      <c r="I15" s="93">
        <f>I34+I21</f>
        <v>0</v>
      </c>
      <c r="J15" s="82">
        <f t="shared" si="2"/>
        <v>0</v>
      </c>
      <c r="K15" s="99">
        <f>K34+K21</f>
        <v>0</v>
      </c>
      <c r="L15" s="93">
        <f>L34+L21</f>
        <v>0</v>
      </c>
      <c r="M15" s="83">
        <f t="shared" si="3"/>
        <v>0</v>
      </c>
      <c r="N15" s="86">
        <f>B15+E299+H15+K15</f>
        <v>0</v>
      </c>
      <c r="O15" s="86">
        <f t="shared" si="4"/>
        <v>35</v>
      </c>
      <c r="P15" s="77">
        <f t="shared" si="0"/>
        <v>35</v>
      </c>
      <c r="Q15" s="32"/>
      <c r="R15" s="32"/>
    </row>
    <row r="16" spans="1:18" ht="54.75" customHeight="1" thickBot="1">
      <c r="A16" s="23" t="s">
        <v>127</v>
      </c>
      <c r="B16" s="99">
        <v>0</v>
      </c>
      <c r="C16" s="93">
        <v>0</v>
      </c>
      <c r="D16" s="83">
        <f t="shared" si="5"/>
        <v>0</v>
      </c>
      <c r="E16" s="99">
        <f>E35+E22</f>
        <v>0</v>
      </c>
      <c r="F16" s="93">
        <v>14</v>
      </c>
      <c r="G16" s="82">
        <f>SUM(E16:F16)</f>
        <v>14</v>
      </c>
      <c r="H16" s="99">
        <f>H35+H22</f>
        <v>0</v>
      </c>
      <c r="I16" s="93">
        <f>I35+I22</f>
        <v>0</v>
      </c>
      <c r="J16" s="82">
        <f t="shared" si="2"/>
        <v>0</v>
      </c>
      <c r="K16" s="99">
        <f>K35+K22</f>
        <v>0</v>
      </c>
      <c r="L16" s="93">
        <f>L35+L22</f>
        <v>0</v>
      </c>
      <c r="M16" s="83">
        <f t="shared" si="3"/>
        <v>0</v>
      </c>
      <c r="N16" s="86">
        <f>B16+E300+H16+K16</f>
        <v>0</v>
      </c>
      <c r="O16" s="86">
        <f t="shared" si="4"/>
        <v>14</v>
      </c>
      <c r="P16" s="77">
        <f t="shared" si="0"/>
        <v>14</v>
      </c>
      <c r="Q16" s="32"/>
      <c r="R16" s="32"/>
    </row>
    <row r="17" spans="1:18" ht="27.75" customHeight="1" thickBot="1">
      <c r="A17" s="19" t="s">
        <v>12</v>
      </c>
      <c r="B17" s="58">
        <f aca="true" t="shared" si="6" ref="B17:P17">SUM(B10:B16)</f>
        <v>0</v>
      </c>
      <c r="C17" s="58">
        <f t="shared" si="6"/>
        <v>63</v>
      </c>
      <c r="D17" s="58">
        <f t="shared" si="6"/>
        <v>63</v>
      </c>
      <c r="E17" s="58">
        <f t="shared" si="6"/>
        <v>0</v>
      </c>
      <c r="F17" s="58">
        <f t="shared" si="6"/>
        <v>145</v>
      </c>
      <c r="G17" s="58">
        <f t="shared" si="6"/>
        <v>145</v>
      </c>
      <c r="H17" s="58">
        <f t="shared" si="6"/>
        <v>1</v>
      </c>
      <c r="I17" s="58">
        <f t="shared" si="6"/>
        <v>75</v>
      </c>
      <c r="J17" s="58">
        <f t="shared" si="6"/>
        <v>76</v>
      </c>
      <c r="K17" s="58">
        <f t="shared" si="6"/>
        <v>0</v>
      </c>
      <c r="L17" s="58">
        <f t="shared" si="6"/>
        <v>0</v>
      </c>
      <c r="M17" s="58">
        <f t="shared" si="6"/>
        <v>0</v>
      </c>
      <c r="N17" s="58">
        <f t="shared" si="6"/>
        <v>1</v>
      </c>
      <c r="O17" s="58">
        <f t="shared" si="6"/>
        <v>283</v>
      </c>
      <c r="P17" s="62">
        <f t="shared" si="6"/>
        <v>284</v>
      </c>
      <c r="Q17" s="32"/>
      <c r="R17" s="32"/>
    </row>
    <row r="18" spans="1:18" ht="31.5" customHeight="1" thickBot="1">
      <c r="A18" s="19" t="s">
        <v>23</v>
      </c>
      <c r="B18" s="164"/>
      <c r="C18" s="160"/>
      <c r="D18" s="167"/>
      <c r="E18" s="157"/>
      <c r="F18" s="157"/>
      <c r="G18" s="159"/>
      <c r="H18" s="157"/>
      <c r="I18" s="157"/>
      <c r="J18" s="158"/>
      <c r="K18" s="156"/>
      <c r="L18" s="157"/>
      <c r="M18" s="159"/>
      <c r="N18" s="473"/>
      <c r="O18" s="120"/>
      <c r="P18" s="127"/>
      <c r="Q18" s="29"/>
      <c r="R18" s="29"/>
    </row>
    <row r="19" spans="1:18" ht="24.75" customHeight="1">
      <c r="A19" s="41" t="s">
        <v>11</v>
      </c>
      <c r="B19" s="474"/>
      <c r="C19" s="88"/>
      <c r="D19" s="227"/>
      <c r="E19" s="475"/>
      <c r="F19" s="88"/>
      <c r="G19" s="227"/>
      <c r="H19" s="475"/>
      <c r="I19" s="88" t="s">
        <v>7</v>
      </c>
      <c r="J19" s="89"/>
      <c r="K19" s="474"/>
      <c r="L19" s="88"/>
      <c r="M19" s="227"/>
      <c r="N19" s="476"/>
      <c r="O19" s="477"/>
      <c r="P19" s="478"/>
      <c r="Q19" s="26"/>
      <c r="R19" s="26"/>
    </row>
    <row r="20" spans="1:18" ht="24.75" customHeight="1">
      <c r="A20" s="23" t="s">
        <v>109</v>
      </c>
      <c r="B20" s="242">
        <v>0</v>
      </c>
      <c r="C20" s="93">
        <v>10</v>
      </c>
      <c r="D20" s="83">
        <f>SUM(B20:C20)</f>
        <v>10</v>
      </c>
      <c r="E20" s="94">
        <v>0</v>
      </c>
      <c r="F20" s="93">
        <v>21</v>
      </c>
      <c r="G20" s="82">
        <f aca="true" t="shared" si="7" ref="G20:G25">SUM(E20:F20)</f>
        <v>21</v>
      </c>
      <c r="H20" s="242">
        <v>0</v>
      </c>
      <c r="I20" s="93">
        <v>14</v>
      </c>
      <c r="J20" s="82">
        <f aca="true" t="shared" si="8" ref="J20:J26">SUM(H20:I20)</f>
        <v>14</v>
      </c>
      <c r="K20" s="242">
        <v>0</v>
      </c>
      <c r="L20" s="93">
        <v>0</v>
      </c>
      <c r="M20" s="83">
        <f aca="true" t="shared" si="9" ref="M20:M26">SUM(K20:L20)</f>
        <v>0</v>
      </c>
      <c r="N20" s="86">
        <f>B20+E20+H20+K20</f>
        <v>0</v>
      </c>
      <c r="O20" s="87">
        <f>C20+F20+I20+L20</f>
        <v>45</v>
      </c>
      <c r="P20" s="77">
        <f>SUM(N20:O20)</f>
        <v>45</v>
      </c>
      <c r="Q20" s="26"/>
      <c r="R20" s="26"/>
    </row>
    <row r="21" spans="1:18" ht="24.75" customHeight="1">
      <c r="A21" s="225" t="s">
        <v>123</v>
      </c>
      <c r="B21" s="242">
        <v>0</v>
      </c>
      <c r="C21" s="93">
        <v>0</v>
      </c>
      <c r="D21" s="83">
        <f aca="true" t="shared" si="10" ref="D21:D26">SUM(B21:C21)</f>
        <v>0</v>
      </c>
      <c r="E21" s="94">
        <v>0</v>
      </c>
      <c r="F21" s="93">
        <v>0</v>
      </c>
      <c r="G21" s="82">
        <f t="shared" si="7"/>
        <v>0</v>
      </c>
      <c r="H21" s="242">
        <v>0</v>
      </c>
      <c r="I21" s="93">
        <v>0</v>
      </c>
      <c r="J21" s="82">
        <f t="shared" si="8"/>
        <v>0</v>
      </c>
      <c r="K21" s="242">
        <v>0</v>
      </c>
      <c r="L21" s="93">
        <v>0</v>
      </c>
      <c r="M21" s="83">
        <f t="shared" si="9"/>
        <v>0</v>
      </c>
      <c r="N21" s="86">
        <f>B21+E21+H21+K21</f>
        <v>0</v>
      </c>
      <c r="O21" s="87">
        <f>C21+F21+I21+L21</f>
        <v>0</v>
      </c>
      <c r="P21" s="77">
        <f aca="true" t="shared" si="11" ref="P21:P28">SUM(N21:O21)</f>
        <v>0</v>
      </c>
      <c r="Q21" s="26"/>
      <c r="R21" s="26"/>
    </row>
    <row r="22" spans="1:18" ht="29.25" customHeight="1">
      <c r="A22" s="225" t="s">
        <v>124</v>
      </c>
      <c r="B22" s="242">
        <v>0</v>
      </c>
      <c r="C22" s="93">
        <v>0</v>
      </c>
      <c r="D22" s="83">
        <f>SUM(B22:C22)</f>
        <v>0</v>
      </c>
      <c r="E22" s="94">
        <v>0</v>
      </c>
      <c r="F22" s="93">
        <v>0</v>
      </c>
      <c r="G22" s="82">
        <f t="shared" si="7"/>
        <v>0</v>
      </c>
      <c r="H22" s="242">
        <v>0</v>
      </c>
      <c r="I22" s="93">
        <v>0</v>
      </c>
      <c r="J22" s="82">
        <f>SUM(H22:I22)</f>
        <v>0</v>
      </c>
      <c r="K22" s="242">
        <v>0</v>
      </c>
      <c r="L22" s="93">
        <v>0</v>
      </c>
      <c r="M22" s="83">
        <f>SUM(K22:L22)</f>
        <v>0</v>
      </c>
      <c r="N22" s="86">
        <f aca="true" t="shared" si="12" ref="N22:O24">B22+E22+H22+K22</f>
        <v>0</v>
      </c>
      <c r="O22" s="87">
        <f t="shared" si="12"/>
        <v>0</v>
      </c>
      <c r="P22" s="77">
        <f t="shared" si="11"/>
        <v>0</v>
      </c>
      <c r="Q22" s="26"/>
      <c r="R22" s="26"/>
    </row>
    <row r="23" spans="1:18" ht="24.75" customHeight="1">
      <c r="A23" s="225" t="s">
        <v>125</v>
      </c>
      <c r="B23" s="242">
        <v>0</v>
      </c>
      <c r="C23" s="93">
        <v>28</v>
      </c>
      <c r="D23" s="83">
        <f>SUM(B23:C23)</f>
        <v>28</v>
      </c>
      <c r="E23" s="94">
        <v>0</v>
      </c>
      <c r="F23" s="93">
        <v>43</v>
      </c>
      <c r="G23" s="82">
        <f>SUM(E23:F23)</f>
        <v>43</v>
      </c>
      <c r="H23" s="242">
        <v>1</v>
      </c>
      <c r="I23" s="93">
        <v>38</v>
      </c>
      <c r="J23" s="82">
        <f>SUM(H23:I23)</f>
        <v>39</v>
      </c>
      <c r="K23" s="242">
        <v>0</v>
      </c>
      <c r="L23" s="93">
        <v>0</v>
      </c>
      <c r="M23" s="83">
        <v>0</v>
      </c>
      <c r="N23" s="86">
        <f>B23+E23+H23+K23</f>
        <v>1</v>
      </c>
      <c r="O23" s="87">
        <f>C23+F23+I23+L23</f>
        <v>109</v>
      </c>
      <c r="P23" s="77">
        <f>SUM(N23:O23)</f>
        <v>110</v>
      </c>
      <c r="Q23" s="26"/>
      <c r="R23" s="26"/>
    </row>
    <row r="24" spans="1:18" ht="24.75" customHeight="1">
      <c r="A24" s="225" t="s">
        <v>107</v>
      </c>
      <c r="B24" s="242">
        <v>0</v>
      </c>
      <c r="C24" s="93">
        <v>12</v>
      </c>
      <c r="D24" s="83">
        <f>SUM(B24:C24)</f>
        <v>12</v>
      </c>
      <c r="E24" s="94">
        <v>0</v>
      </c>
      <c r="F24" s="417">
        <v>30</v>
      </c>
      <c r="G24" s="82">
        <f>SUM(E24:F24)</f>
        <v>30</v>
      </c>
      <c r="H24" s="242">
        <v>0</v>
      </c>
      <c r="I24" s="93">
        <v>20</v>
      </c>
      <c r="J24" s="82">
        <f>SUM(H24:I24)</f>
        <v>20</v>
      </c>
      <c r="K24" s="242">
        <v>0</v>
      </c>
      <c r="L24" s="93">
        <v>0</v>
      </c>
      <c r="M24" s="83">
        <f>SUM(K24:L24)</f>
        <v>0</v>
      </c>
      <c r="N24" s="86">
        <f t="shared" si="12"/>
        <v>0</v>
      </c>
      <c r="O24" s="87">
        <f>C24+F24+I24+L24</f>
        <v>62</v>
      </c>
      <c r="P24" s="77">
        <f>SUM(N24:O24)</f>
        <v>62</v>
      </c>
      <c r="Q24" s="26"/>
      <c r="R24" s="26"/>
    </row>
    <row r="25" spans="1:18" ht="33" customHeight="1">
      <c r="A25" s="225" t="s">
        <v>126</v>
      </c>
      <c r="B25" s="242">
        <v>0</v>
      </c>
      <c r="C25" s="93">
        <v>11</v>
      </c>
      <c r="D25" s="83">
        <f t="shared" si="10"/>
        <v>11</v>
      </c>
      <c r="E25" s="94">
        <v>0</v>
      </c>
      <c r="F25" s="93">
        <v>24</v>
      </c>
      <c r="G25" s="82">
        <f t="shared" si="7"/>
        <v>24</v>
      </c>
      <c r="H25" s="242">
        <v>0</v>
      </c>
      <c r="I25" s="93">
        <v>0</v>
      </c>
      <c r="J25" s="82">
        <f t="shared" si="8"/>
        <v>0</v>
      </c>
      <c r="K25" s="242">
        <v>0</v>
      </c>
      <c r="L25" s="93">
        <v>0</v>
      </c>
      <c r="M25" s="83">
        <f t="shared" si="9"/>
        <v>0</v>
      </c>
      <c r="N25" s="86">
        <f>B25+E25+H25+K25</f>
        <v>0</v>
      </c>
      <c r="O25" s="87">
        <f>C25+F25+I25+L25</f>
        <v>35</v>
      </c>
      <c r="P25" s="77">
        <f t="shared" si="11"/>
        <v>35</v>
      </c>
      <c r="Q25" s="33"/>
      <c r="R25" s="33"/>
    </row>
    <row r="26" spans="1:18" ht="56.25" customHeight="1" thickBot="1">
      <c r="A26" s="23" t="s">
        <v>127</v>
      </c>
      <c r="B26" s="242">
        <v>0</v>
      </c>
      <c r="C26" s="93">
        <v>0</v>
      </c>
      <c r="D26" s="83">
        <f t="shared" si="10"/>
        <v>0</v>
      </c>
      <c r="E26" s="94">
        <v>0</v>
      </c>
      <c r="F26" s="93">
        <v>12</v>
      </c>
      <c r="G26" s="82">
        <f>SUM(E26:F26)</f>
        <v>12</v>
      </c>
      <c r="H26" s="242">
        <v>0</v>
      </c>
      <c r="I26" s="93">
        <v>0</v>
      </c>
      <c r="J26" s="82">
        <f t="shared" si="8"/>
        <v>0</v>
      </c>
      <c r="K26" s="242">
        <v>0</v>
      </c>
      <c r="L26" s="93">
        <v>0</v>
      </c>
      <c r="M26" s="83">
        <f t="shared" si="9"/>
        <v>0</v>
      </c>
      <c r="N26" s="244">
        <f>B26+E26+H26+K26</f>
        <v>0</v>
      </c>
      <c r="O26" s="91">
        <f>C26+F26+I26+L26</f>
        <v>12</v>
      </c>
      <c r="P26" s="92">
        <f>SUM(N26:O26)</f>
        <v>12</v>
      </c>
      <c r="Q26" s="33"/>
      <c r="R26" s="33"/>
    </row>
    <row r="27" spans="1:18" ht="24.75" customHeight="1" thickBot="1">
      <c r="A27" s="39" t="s">
        <v>8</v>
      </c>
      <c r="B27" s="208">
        <f aca="true" t="shared" si="13" ref="B27:M27">SUM(B20:B26)</f>
        <v>0</v>
      </c>
      <c r="C27" s="208">
        <f t="shared" si="13"/>
        <v>61</v>
      </c>
      <c r="D27" s="172">
        <f t="shared" si="13"/>
        <v>61</v>
      </c>
      <c r="E27" s="479">
        <f t="shared" si="13"/>
        <v>0</v>
      </c>
      <c r="F27" s="208">
        <f t="shared" si="13"/>
        <v>130</v>
      </c>
      <c r="G27" s="172">
        <f t="shared" si="13"/>
        <v>130</v>
      </c>
      <c r="H27" s="480">
        <f t="shared" si="13"/>
        <v>1</v>
      </c>
      <c r="I27" s="480">
        <f t="shared" si="13"/>
        <v>72</v>
      </c>
      <c r="J27" s="243">
        <f t="shared" si="13"/>
        <v>73</v>
      </c>
      <c r="K27" s="480">
        <f t="shared" si="13"/>
        <v>0</v>
      </c>
      <c r="L27" s="480">
        <f t="shared" si="13"/>
        <v>0</v>
      </c>
      <c r="M27" s="481">
        <f t="shared" si="13"/>
        <v>0</v>
      </c>
      <c r="N27" s="647">
        <f>B27+E27+H27+K27</f>
        <v>1</v>
      </c>
      <c r="O27" s="826">
        <f>C27+F27+I27+L27</f>
        <v>263</v>
      </c>
      <c r="P27" s="827">
        <f>SUM(N27:O27)</f>
        <v>264</v>
      </c>
      <c r="Q27" s="26"/>
      <c r="R27" s="26"/>
    </row>
    <row r="28" spans="1:18" ht="33" customHeight="1">
      <c r="A28" s="40" t="s">
        <v>26</v>
      </c>
      <c r="B28" s="482"/>
      <c r="C28" s="483"/>
      <c r="D28" s="484"/>
      <c r="E28" s="485"/>
      <c r="F28" s="483"/>
      <c r="G28" s="486"/>
      <c r="H28" s="96"/>
      <c r="I28" s="487"/>
      <c r="J28" s="488"/>
      <c r="K28" s="96"/>
      <c r="L28" s="487"/>
      <c r="M28" s="488"/>
      <c r="N28" s="110">
        <f>B28+E28+H28+K28</f>
        <v>0</v>
      </c>
      <c r="O28" s="111">
        <f aca="true" t="shared" si="14" ref="O28:O34">C28+F28+I28+L28</f>
        <v>0</v>
      </c>
      <c r="P28" s="112">
        <f t="shared" si="11"/>
        <v>0</v>
      </c>
      <c r="Q28" s="26"/>
      <c r="R28" s="26"/>
    </row>
    <row r="29" spans="1:18" ht="24.75" customHeight="1">
      <c r="A29" s="23" t="s">
        <v>109</v>
      </c>
      <c r="B29" s="242">
        <v>0</v>
      </c>
      <c r="C29" s="93">
        <v>0</v>
      </c>
      <c r="D29" s="83">
        <f aca="true" t="shared" si="15" ref="D29:D35">SUM(B29:C29)</f>
        <v>0</v>
      </c>
      <c r="E29" s="94">
        <v>0</v>
      </c>
      <c r="F29" s="93">
        <v>3</v>
      </c>
      <c r="G29" s="82">
        <f aca="true" t="shared" si="16" ref="G29:G34">SUM(E29:F29)</f>
        <v>3</v>
      </c>
      <c r="H29" s="242">
        <v>0</v>
      </c>
      <c r="I29" s="93">
        <v>0</v>
      </c>
      <c r="J29" s="82">
        <f aca="true" t="shared" si="17" ref="J29:J35">SUM(H29:I29)</f>
        <v>0</v>
      </c>
      <c r="K29" s="242">
        <v>0</v>
      </c>
      <c r="L29" s="93">
        <v>0</v>
      </c>
      <c r="M29" s="83">
        <f aca="true" t="shared" si="18" ref="M29:M35">SUM(K29:L29)</f>
        <v>0</v>
      </c>
      <c r="N29" s="86">
        <f aca="true" t="shared" si="19" ref="N29:N35">B29+E29+H29+K29</f>
        <v>0</v>
      </c>
      <c r="O29" s="87">
        <f>C29+F29+I29+L29</f>
        <v>3</v>
      </c>
      <c r="P29" s="77">
        <f aca="true" t="shared" si="20" ref="P29:P35">SUM(N29:O29)</f>
        <v>3</v>
      </c>
      <c r="Q29" s="33"/>
      <c r="R29" s="33"/>
    </row>
    <row r="30" spans="1:18" ht="24.75" customHeight="1">
      <c r="A30" s="225" t="s">
        <v>123</v>
      </c>
      <c r="B30" s="242">
        <v>0</v>
      </c>
      <c r="C30" s="93">
        <v>0</v>
      </c>
      <c r="D30" s="83">
        <f t="shared" si="15"/>
        <v>0</v>
      </c>
      <c r="E30" s="94">
        <v>0</v>
      </c>
      <c r="F30" s="93">
        <v>0</v>
      </c>
      <c r="G30" s="82">
        <f t="shared" si="16"/>
        <v>0</v>
      </c>
      <c r="H30" s="242">
        <v>0</v>
      </c>
      <c r="I30" s="93">
        <v>0</v>
      </c>
      <c r="J30" s="82">
        <f t="shared" si="17"/>
        <v>0</v>
      </c>
      <c r="K30" s="242">
        <v>0</v>
      </c>
      <c r="L30" s="93">
        <v>0</v>
      </c>
      <c r="M30" s="83">
        <f t="shared" si="18"/>
        <v>0</v>
      </c>
      <c r="N30" s="86">
        <f t="shared" si="19"/>
        <v>0</v>
      </c>
      <c r="O30" s="87">
        <f t="shared" si="14"/>
        <v>0</v>
      </c>
      <c r="P30" s="77">
        <f t="shared" si="20"/>
        <v>0</v>
      </c>
      <c r="Q30" s="33"/>
      <c r="R30" s="33"/>
    </row>
    <row r="31" spans="1:18" ht="30.75" customHeight="1">
      <c r="A31" s="225" t="s">
        <v>124</v>
      </c>
      <c r="B31" s="242">
        <v>0</v>
      </c>
      <c r="C31" s="93">
        <v>0</v>
      </c>
      <c r="D31" s="83">
        <f t="shared" si="15"/>
        <v>0</v>
      </c>
      <c r="E31" s="94">
        <v>0</v>
      </c>
      <c r="F31" s="93">
        <v>0</v>
      </c>
      <c r="G31" s="82">
        <f t="shared" si="16"/>
        <v>0</v>
      </c>
      <c r="H31" s="242">
        <v>0</v>
      </c>
      <c r="I31" s="93">
        <v>0</v>
      </c>
      <c r="J31" s="82">
        <f t="shared" si="17"/>
        <v>0</v>
      </c>
      <c r="K31" s="242">
        <v>0</v>
      </c>
      <c r="L31" s="93">
        <v>0</v>
      </c>
      <c r="M31" s="83">
        <f t="shared" si="18"/>
        <v>0</v>
      </c>
      <c r="N31" s="86">
        <f t="shared" si="19"/>
        <v>0</v>
      </c>
      <c r="O31" s="87">
        <f t="shared" si="14"/>
        <v>0</v>
      </c>
      <c r="P31" s="77">
        <f t="shared" si="20"/>
        <v>0</v>
      </c>
      <c r="Q31" s="33"/>
      <c r="R31" s="33"/>
    </row>
    <row r="32" spans="1:18" ht="24.75" customHeight="1">
      <c r="A32" s="225" t="s">
        <v>125</v>
      </c>
      <c r="B32" s="242">
        <v>0</v>
      </c>
      <c r="C32" s="93">
        <v>2</v>
      </c>
      <c r="D32" s="83">
        <f t="shared" si="15"/>
        <v>2</v>
      </c>
      <c r="E32" s="94">
        <v>0</v>
      </c>
      <c r="F32" s="93">
        <v>4</v>
      </c>
      <c r="G32" s="82">
        <f t="shared" si="16"/>
        <v>4</v>
      </c>
      <c r="H32" s="242">
        <v>0</v>
      </c>
      <c r="I32" s="93">
        <v>2</v>
      </c>
      <c r="J32" s="82">
        <f t="shared" si="17"/>
        <v>2</v>
      </c>
      <c r="K32" s="242">
        <v>0</v>
      </c>
      <c r="L32" s="93">
        <v>0</v>
      </c>
      <c r="M32" s="83">
        <v>0</v>
      </c>
      <c r="N32" s="86">
        <f t="shared" si="19"/>
        <v>0</v>
      </c>
      <c r="O32" s="87">
        <f>C32+F32+I32+L32</f>
        <v>8</v>
      </c>
      <c r="P32" s="77">
        <f t="shared" si="20"/>
        <v>8</v>
      </c>
      <c r="Q32" s="33"/>
      <c r="R32" s="33"/>
    </row>
    <row r="33" spans="1:18" ht="24.75" customHeight="1">
      <c r="A33" s="225" t="s">
        <v>107</v>
      </c>
      <c r="B33" s="242">
        <v>0</v>
      </c>
      <c r="C33" s="93">
        <v>0</v>
      </c>
      <c r="D33" s="83">
        <f t="shared" si="15"/>
        <v>0</v>
      </c>
      <c r="E33" s="94">
        <v>0</v>
      </c>
      <c r="F33" s="93">
        <v>6</v>
      </c>
      <c r="G33" s="82">
        <f>SUM(E33:F33)</f>
        <v>6</v>
      </c>
      <c r="H33" s="242">
        <v>0</v>
      </c>
      <c r="I33" s="93">
        <v>1</v>
      </c>
      <c r="J33" s="82">
        <f t="shared" si="17"/>
        <v>1</v>
      </c>
      <c r="K33" s="242">
        <v>0</v>
      </c>
      <c r="L33" s="93">
        <v>0</v>
      </c>
      <c r="M33" s="83">
        <v>0</v>
      </c>
      <c r="N33" s="86">
        <f t="shared" si="19"/>
        <v>0</v>
      </c>
      <c r="O33" s="87">
        <f>C33+F33+I33+L33</f>
        <v>7</v>
      </c>
      <c r="P33" s="77">
        <f t="shared" si="20"/>
        <v>7</v>
      </c>
      <c r="Q33" s="33"/>
      <c r="R33" s="33"/>
    </row>
    <row r="34" spans="1:18" ht="32.25" customHeight="1">
      <c r="A34" s="225" t="s">
        <v>126</v>
      </c>
      <c r="B34" s="242">
        <v>0</v>
      </c>
      <c r="C34" s="93">
        <v>0</v>
      </c>
      <c r="D34" s="83">
        <f t="shared" si="15"/>
        <v>0</v>
      </c>
      <c r="E34" s="94">
        <v>0</v>
      </c>
      <c r="F34" s="93">
        <v>0</v>
      </c>
      <c r="G34" s="82">
        <f t="shared" si="16"/>
        <v>0</v>
      </c>
      <c r="H34" s="242">
        <v>0</v>
      </c>
      <c r="I34" s="93">
        <v>0</v>
      </c>
      <c r="J34" s="82">
        <f t="shared" si="17"/>
        <v>0</v>
      </c>
      <c r="K34" s="242">
        <v>0</v>
      </c>
      <c r="L34" s="93">
        <v>0</v>
      </c>
      <c r="M34" s="83">
        <f t="shared" si="18"/>
        <v>0</v>
      </c>
      <c r="N34" s="86">
        <f t="shared" si="19"/>
        <v>0</v>
      </c>
      <c r="O34" s="87">
        <f t="shared" si="14"/>
        <v>0</v>
      </c>
      <c r="P34" s="77">
        <f t="shared" si="20"/>
        <v>0</v>
      </c>
      <c r="Q34" s="34"/>
      <c r="R34" s="34"/>
    </row>
    <row r="35" spans="1:18" ht="53.25" customHeight="1" thickBot="1">
      <c r="A35" s="23" t="s">
        <v>127</v>
      </c>
      <c r="B35" s="242">
        <v>0</v>
      </c>
      <c r="C35" s="93">
        <v>0</v>
      </c>
      <c r="D35" s="83">
        <f t="shared" si="15"/>
        <v>0</v>
      </c>
      <c r="E35" s="94">
        <v>0</v>
      </c>
      <c r="F35" s="93">
        <v>2</v>
      </c>
      <c r="G35" s="82">
        <f>SUM(E35:F35)</f>
        <v>2</v>
      </c>
      <c r="H35" s="242">
        <v>0</v>
      </c>
      <c r="I35" s="93">
        <v>0</v>
      </c>
      <c r="J35" s="82">
        <f t="shared" si="17"/>
        <v>0</v>
      </c>
      <c r="K35" s="242">
        <v>0</v>
      </c>
      <c r="L35" s="93">
        <v>0</v>
      </c>
      <c r="M35" s="83">
        <f t="shared" si="18"/>
        <v>0</v>
      </c>
      <c r="N35" s="86">
        <f t="shared" si="19"/>
        <v>0</v>
      </c>
      <c r="O35" s="87">
        <f>C35+F35+I35+L35</f>
        <v>2</v>
      </c>
      <c r="P35" s="77">
        <f t="shared" si="20"/>
        <v>2</v>
      </c>
      <c r="Q35" s="33"/>
      <c r="R35" s="33"/>
    </row>
    <row r="36" spans="1:18" ht="26.25" thickBot="1">
      <c r="A36" s="2" t="s">
        <v>13</v>
      </c>
      <c r="B36" s="171">
        <f aca="true" t="shared" si="21" ref="B36:K36">SUM(B29:B35)</f>
        <v>0</v>
      </c>
      <c r="C36" s="171">
        <f>SUM(C29:C35)</f>
        <v>2</v>
      </c>
      <c r="D36" s="172">
        <f t="shared" si="21"/>
        <v>2</v>
      </c>
      <c r="E36" s="173">
        <f t="shared" si="21"/>
        <v>0</v>
      </c>
      <c r="F36" s="171">
        <f>SUM(F29:F35)</f>
        <v>15</v>
      </c>
      <c r="G36" s="172">
        <f>SUM(G29:G35)</f>
        <v>15</v>
      </c>
      <c r="H36" s="173">
        <f t="shared" si="21"/>
        <v>0</v>
      </c>
      <c r="I36" s="171">
        <f t="shared" si="21"/>
        <v>3</v>
      </c>
      <c r="J36" s="171">
        <f t="shared" si="21"/>
        <v>3</v>
      </c>
      <c r="K36" s="171">
        <f t="shared" si="21"/>
        <v>0</v>
      </c>
      <c r="L36" s="171">
        <f>SUM(L29:L35)</f>
        <v>0</v>
      </c>
      <c r="M36" s="172">
        <f>SUM(M29:M35)</f>
        <v>0</v>
      </c>
      <c r="N36" s="47">
        <f>SUM(N34:N35)</f>
        <v>0</v>
      </c>
      <c r="O36" s="47">
        <f>SUM(O29:O35)</f>
        <v>20</v>
      </c>
      <c r="P36" s="1">
        <f>SUM(P29:P35)</f>
        <v>20</v>
      </c>
      <c r="Q36" s="27"/>
      <c r="R36" s="27"/>
    </row>
    <row r="37" spans="1:18" ht="28.5" customHeight="1" thickBot="1">
      <c r="A37" s="35" t="s">
        <v>10</v>
      </c>
      <c r="B37" s="58">
        <f aca="true" t="shared" si="22" ref="B37:P37">B27</f>
        <v>0</v>
      </c>
      <c r="C37" s="58">
        <f t="shared" si="22"/>
        <v>61</v>
      </c>
      <c r="D37" s="62">
        <f t="shared" si="22"/>
        <v>61</v>
      </c>
      <c r="E37" s="80">
        <f t="shared" si="22"/>
        <v>0</v>
      </c>
      <c r="F37" s="58">
        <f t="shared" si="22"/>
        <v>130</v>
      </c>
      <c r="G37" s="58">
        <f t="shared" si="22"/>
        <v>130</v>
      </c>
      <c r="H37" s="58">
        <f t="shared" si="22"/>
        <v>1</v>
      </c>
      <c r="I37" s="58">
        <f t="shared" si="22"/>
        <v>72</v>
      </c>
      <c r="J37" s="58">
        <f t="shared" si="22"/>
        <v>73</v>
      </c>
      <c r="K37" s="58">
        <f t="shared" si="22"/>
        <v>0</v>
      </c>
      <c r="L37" s="58">
        <f t="shared" si="22"/>
        <v>0</v>
      </c>
      <c r="M37" s="58">
        <f t="shared" si="22"/>
        <v>0</v>
      </c>
      <c r="N37" s="58">
        <f t="shared" si="22"/>
        <v>1</v>
      </c>
      <c r="O37" s="58">
        <f t="shared" si="22"/>
        <v>263</v>
      </c>
      <c r="P37" s="62">
        <f t="shared" si="22"/>
        <v>264</v>
      </c>
      <c r="Q37" s="27"/>
      <c r="R37" s="27"/>
    </row>
    <row r="38" spans="1:17" ht="27.75" customHeight="1" thickBot="1">
      <c r="A38" s="35" t="s">
        <v>14</v>
      </c>
      <c r="B38" s="58">
        <f aca="true" t="shared" si="23" ref="B38:N38">B36</f>
        <v>0</v>
      </c>
      <c r="C38" s="58">
        <f t="shared" si="23"/>
        <v>2</v>
      </c>
      <c r="D38" s="62">
        <f t="shared" si="23"/>
        <v>2</v>
      </c>
      <c r="E38" s="80">
        <f t="shared" si="23"/>
        <v>0</v>
      </c>
      <c r="F38" s="58">
        <f>F36</f>
        <v>15</v>
      </c>
      <c r="G38" s="58">
        <f>G36</f>
        <v>15</v>
      </c>
      <c r="H38" s="58">
        <f t="shared" si="23"/>
        <v>0</v>
      </c>
      <c r="I38" s="58">
        <f>I36</f>
        <v>3</v>
      </c>
      <c r="J38" s="58">
        <f>J36</f>
        <v>3</v>
      </c>
      <c r="K38" s="58">
        <f t="shared" si="23"/>
        <v>0</v>
      </c>
      <c r="L38" s="58">
        <f>L36</f>
        <v>0</v>
      </c>
      <c r="M38" s="58">
        <f>M36</f>
        <v>0</v>
      </c>
      <c r="N38" s="58">
        <f t="shared" si="23"/>
        <v>0</v>
      </c>
      <c r="O38" s="58">
        <f>O36</f>
        <v>20</v>
      </c>
      <c r="P38" s="62">
        <f>P36</f>
        <v>20</v>
      </c>
      <c r="Q38" s="30"/>
    </row>
    <row r="39" spans="1:18" ht="32.25" customHeight="1" thickBot="1">
      <c r="A39" s="3" t="s">
        <v>15</v>
      </c>
      <c r="B39" s="60">
        <f aca="true" t="shared" si="24" ref="B39:P39">SUM(B37:B38)</f>
        <v>0</v>
      </c>
      <c r="C39" s="60">
        <f t="shared" si="24"/>
        <v>63</v>
      </c>
      <c r="D39" s="63">
        <f t="shared" si="24"/>
        <v>63</v>
      </c>
      <c r="E39" s="81">
        <f t="shared" si="24"/>
        <v>0</v>
      </c>
      <c r="F39" s="60">
        <f t="shared" si="24"/>
        <v>145</v>
      </c>
      <c r="G39" s="60">
        <f t="shared" si="24"/>
        <v>145</v>
      </c>
      <c r="H39" s="60">
        <f t="shared" si="24"/>
        <v>1</v>
      </c>
      <c r="I39" s="60">
        <f t="shared" si="24"/>
        <v>75</v>
      </c>
      <c r="J39" s="60">
        <f t="shared" si="24"/>
        <v>76</v>
      </c>
      <c r="K39" s="60">
        <f t="shared" si="24"/>
        <v>0</v>
      </c>
      <c r="L39" s="60">
        <f t="shared" si="24"/>
        <v>0</v>
      </c>
      <c r="M39" s="60">
        <f t="shared" si="24"/>
        <v>0</v>
      </c>
      <c r="N39" s="60">
        <f t="shared" si="24"/>
        <v>1</v>
      </c>
      <c r="O39" s="60">
        <f t="shared" si="24"/>
        <v>283</v>
      </c>
      <c r="P39" s="63">
        <f t="shared" si="24"/>
        <v>284</v>
      </c>
      <c r="Q39" s="27"/>
      <c r="R39" s="27"/>
    </row>
    <row r="40" spans="1:16" ht="84.75" customHeight="1">
      <c r="A40" s="2415" t="s">
        <v>128</v>
      </c>
      <c r="B40" s="2415"/>
      <c r="C40" s="2415"/>
      <c r="D40" s="2415"/>
      <c r="E40" s="2415"/>
      <c r="F40" s="2415"/>
      <c r="G40" s="2415"/>
      <c r="H40" s="2415"/>
      <c r="I40" s="2415"/>
      <c r="J40" s="2415"/>
      <c r="K40" s="2415"/>
      <c r="L40" s="2415"/>
      <c r="M40" s="2415"/>
      <c r="N40" s="2415"/>
      <c r="O40" s="2415"/>
      <c r="P40" s="2415"/>
    </row>
    <row r="41" spans="2:16" ht="25.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2:16" ht="45" customHeight="1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</sheetData>
  <sheetProtection/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U45"/>
  <sheetViews>
    <sheetView zoomScale="50" zoomScaleNormal="50" zoomScalePageLayoutView="0" workbookViewId="0" topLeftCell="A7">
      <selection activeCell="Y37" sqref="Y37"/>
    </sheetView>
  </sheetViews>
  <sheetFormatPr defaultColWidth="9.00390625" defaultRowHeight="12.75"/>
  <cols>
    <col min="1" max="1" width="3.00390625" style="17" customWidth="1"/>
    <col min="2" max="2" width="92.125" style="17" customWidth="1"/>
    <col min="3" max="3" width="17.125" style="17" customWidth="1"/>
    <col min="4" max="4" width="18.00390625" style="17" customWidth="1"/>
    <col min="5" max="5" width="15.75390625" style="17" customWidth="1"/>
    <col min="6" max="6" width="16.00390625" style="17" customWidth="1"/>
    <col min="7" max="20" width="15.75390625" style="17" customWidth="1"/>
    <col min="21" max="21" width="14.25390625" style="17" customWidth="1"/>
    <col min="22" max="22" width="10.625" style="17" bestFit="1" customWidth="1"/>
    <col min="23" max="23" width="9.25390625" style="17" bestFit="1" customWidth="1"/>
    <col min="24" max="16384" width="9.125" style="17" customWidth="1"/>
  </cols>
  <sheetData>
    <row r="1" spans="1:20" ht="25.5" customHeight="1">
      <c r="A1" s="2416" t="s">
        <v>120</v>
      </c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  <c r="R1" s="2416"/>
      <c r="S1" s="2416"/>
      <c r="T1" s="2416"/>
    </row>
    <row r="2" spans="1:20" ht="26.25" customHeight="1">
      <c r="A2" s="2417" t="s">
        <v>121</v>
      </c>
      <c r="B2" s="2417"/>
      <c r="C2" s="2417"/>
      <c r="D2" s="2417"/>
      <c r="E2" s="2417"/>
      <c r="F2" s="2417"/>
      <c r="G2" s="2417"/>
      <c r="H2" s="2417"/>
      <c r="I2" s="2417"/>
      <c r="J2" s="2417"/>
      <c r="K2" s="2417"/>
      <c r="L2" s="2417"/>
      <c r="M2" s="2417"/>
      <c r="N2" s="2417"/>
      <c r="O2" s="2417"/>
      <c r="P2" s="2417"/>
      <c r="Q2" s="2417"/>
      <c r="R2" s="2417"/>
      <c r="S2" s="2417"/>
      <c r="T2" s="2417"/>
    </row>
    <row r="3" spans="1:20" ht="28.5" customHeight="1">
      <c r="A3" s="2416" t="s">
        <v>355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416"/>
      <c r="O3" s="2416"/>
      <c r="P3" s="2416"/>
      <c r="Q3" s="2416"/>
      <c r="R3" s="2416"/>
      <c r="S3" s="2416"/>
      <c r="T3" s="2416"/>
    </row>
    <row r="4" ht="33" customHeight="1" thickBot="1">
      <c r="B4" s="18"/>
    </row>
    <row r="5" spans="2:20" ht="33" customHeight="1">
      <c r="B5" s="2418" t="s">
        <v>9</v>
      </c>
      <c r="C5" s="2405" t="s">
        <v>0</v>
      </c>
      <c r="D5" s="2406"/>
      <c r="E5" s="2406"/>
      <c r="F5" s="2405" t="s">
        <v>1</v>
      </c>
      <c r="G5" s="2406"/>
      <c r="H5" s="2421"/>
      <c r="I5" s="2425" t="s">
        <v>2</v>
      </c>
      <c r="J5" s="2406"/>
      <c r="K5" s="2406"/>
      <c r="L5" s="2405" t="s">
        <v>3</v>
      </c>
      <c r="M5" s="2406"/>
      <c r="N5" s="2421"/>
      <c r="O5" s="2405">
        <v>5</v>
      </c>
      <c r="P5" s="2406"/>
      <c r="Q5" s="2406"/>
      <c r="R5" s="2409" t="s">
        <v>6</v>
      </c>
      <c r="S5" s="2410"/>
      <c r="T5" s="2411"/>
    </row>
    <row r="6" spans="2:20" ht="33" customHeight="1" thickBot="1">
      <c r="B6" s="2419"/>
      <c r="C6" s="2407"/>
      <c r="D6" s="2408"/>
      <c r="E6" s="2408"/>
      <c r="F6" s="2422"/>
      <c r="G6" s="2423"/>
      <c r="H6" s="2424"/>
      <c r="I6" s="2423"/>
      <c r="J6" s="2423"/>
      <c r="K6" s="2423"/>
      <c r="L6" s="2426"/>
      <c r="M6" s="2427"/>
      <c r="N6" s="2428"/>
      <c r="O6" s="2407"/>
      <c r="P6" s="2408"/>
      <c r="Q6" s="2408"/>
      <c r="R6" s="2412"/>
      <c r="S6" s="2413"/>
      <c r="T6" s="2414"/>
    </row>
    <row r="7" spans="2:20" ht="99.75" customHeight="1" thickBot="1">
      <c r="B7" s="2439"/>
      <c r="C7" s="219" t="s">
        <v>27</v>
      </c>
      <c r="D7" s="222" t="s">
        <v>28</v>
      </c>
      <c r="E7" s="223" t="s">
        <v>4</v>
      </c>
      <c r="F7" s="219" t="s">
        <v>122</v>
      </c>
      <c r="G7" s="222" t="s">
        <v>28</v>
      </c>
      <c r="H7" s="223" t="s">
        <v>4</v>
      </c>
      <c r="I7" s="219" t="s">
        <v>122</v>
      </c>
      <c r="J7" s="222" t="s">
        <v>28</v>
      </c>
      <c r="K7" s="223" t="s">
        <v>4</v>
      </c>
      <c r="L7" s="219" t="s">
        <v>122</v>
      </c>
      <c r="M7" s="222" t="s">
        <v>28</v>
      </c>
      <c r="N7" s="223" t="s">
        <v>4</v>
      </c>
      <c r="O7" s="219" t="s">
        <v>122</v>
      </c>
      <c r="P7" s="222" t="s">
        <v>28</v>
      </c>
      <c r="Q7" s="224" t="s">
        <v>4</v>
      </c>
      <c r="R7" s="219" t="s">
        <v>27</v>
      </c>
      <c r="S7" s="222" t="s">
        <v>28</v>
      </c>
      <c r="T7" s="224" t="s">
        <v>4</v>
      </c>
    </row>
    <row r="8" spans="2:20" ht="34.5" customHeight="1">
      <c r="B8" s="68" t="s">
        <v>22</v>
      </c>
      <c r="C8" s="136"/>
      <c r="D8" s="137"/>
      <c r="E8" s="138"/>
      <c r="F8" s="116"/>
      <c r="G8" s="116"/>
      <c r="H8" s="125"/>
      <c r="I8" s="141"/>
      <c r="J8" s="137"/>
      <c r="K8" s="138"/>
      <c r="L8" s="116"/>
      <c r="M8" s="116"/>
      <c r="N8" s="125"/>
      <c r="O8" s="144"/>
      <c r="P8" s="145"/>
      <c r="Q8" s="138"/>
      <c r="R8" s="126"/>
      <c r="S8" s="126"/>
      <c r="T8" s="127"/>
    </row>
    <row r="9" spans="2:20" ht="31.5" customHeight="1">
      <c r="B9" s="23" t="s">
        <v>109</v>
      </c>
      <c r="C9" s="99">
        <f>C29+C19</f>
        <v>0</v>
      </c>
      <c r="D9" s="417">
        <v>8</v>
      </c>
      <c r="E9" s="420">
        <f aca="true" t="shared" si="0" ref="E9:E15">SUM(C9:D9)</f>
        <v>8</v>
      </c>
      <c r="F9" s="416">
        <f>F29+F19</f>
        <v>0</v>
      </c>
      <c r="G9" s="417">
        <v>20</v>
      </c>
      <c r="H9" s="418">
        <f aca="true" t="shared" si="1" ref="H9:H14">SUM(F9:G9)</f>
        <v>20</v>
      </c>
      <c r="I9" s="416">
        <f>I29+I19</f>
        <v>0</v>
      </c>
      <c r="J9" s="417">
        <v>1</v>
      </c>
      <c r="K9" s="418">
        <f aca="true" t="shared" si="2" ref="K9:K15">SUM(I9:J9)</f>
        <v>1</v>
      </c>
      <c r="L9" s="416">
        <v>3</v>
      </c>
      <c r="M9" s="417">
        <v>19</v>
      </c>
      <c r="N9" s="418">
        <f aca="true" t="shared" si="3" ref="N9:N15">SUM(L9:M9)</f>
        <v>22</v>
      </c>
      <c r="O9" s="416">
        <v>0</v>
      </c>
      <c r="P9" s="417">
        <v>0</v>
      </c>
      <c r="Q9" s="83">
        <f aca="true" t="shared" si="4" ref="Q9:Q15">SUM(O9:P9)</f>
        <v>0</v>
      </c>
      <c r="R9" s="142">
        <f>C9+F9+I9+L9+O9</f>
        <v>3</v>
      </c>
      <c r="S9" s="91">
        <f>D9+G9+J9+M9+P9</f>
        <v>48</v>
      </c>
      <c r="T9" s="92">
        <f aca="true" t="shared" si="5" ref="T9:T15">SUM(R9:S9)</f>
        <v>51</v>
      </c>
    </row>
    <row r="10" spans="2:20" ht="31.5" customHeight="1">
      <c r="B10" s="225" t="s">
        <v>123</v>
      </c>
      <c r="C10" s="99">
        <f>C30+C20</f>
        <v>0</v>
      </c>
      <c r="D10" s="93">
        <v>13</v>
      </c>
      <c r="E10" s="82">
        <f t="shared" si="0"/>
        <v>13</v>
      </c>
      <c r="F10" s="99">
        <f>F30+F20</f>
        <v>0</v>
      </c>
      <c r="G10" s="93">
        <v>24</v>
      </c>
      <c r="H10" s="83">
        <f t="shared" si="1"/>
        <v>24</v>
      </c>
      <c r="I10" s="99">
        <f>I30+I20</f>
        <v>0</v>
      </c>
      <c r="J10" s="93">
        <v>15</v>
      </c>
      <c r="K10" s="83">
        <f>SUM(I10:J10)</f>
        <v>15</v>
      </c>
      <c r="L10" s="99">
        <f>L30+L20</f>
        <v>0</v>
      </c>
      <c r="M10" s="93">
        <v>10</v>
      </c>
      <c r="N10" s="83">
        <f t="shared" si="3"/>
        <v>10</v>
      </c>
      <c r="O10" s="99">
        <f>O30+O20</f>
        <v>0</v>
      </c>
      <c r="P10" s="93">
        <v>0</v>
      </c>
      <c r="Q10" s="83">
        <f t="shared" si="4"/>
        <v>0</v>
      </c>
      <c r="R10" s="142">
        <f aca="true" t="shared" si="6" ref="R10:S15">C10+F10+I10+L10+O10</f>
        <v>0</v>
      </c>
      <c r="S10" s="91">
        <f t="shared" si="6"/>
        <v>62</v>
      </c>
      <c r="T10" s="92">
        <f t="shared" si="5"/>
        <v>62</v>
      </c>
    </row>
    <row r="11" spans="2:20" ht="31.5" customHeight="1">
      <c r="B11" s="225" t="s">
        <v>124</v>
      </c>
      <c r="C11" s="99">
        <f>C31+C21</f>
        <v>0</v>
      </c>
      <c r="D11" s="93">
        <v>10</v>
      </c>
      <c r="E11" s="82">
        <f t="shared" si="0"/>
        <v>10</v>
      </c>
      <c r="F11" s="99">
        <f>F31+F21</f>
        <v>0</v>
      </c>
      <c r="G11" s="93">
        <v>0</v>
      </c>
      <c r="H11" s="83">
        <f t="shared" si="1"/>
        <v>0</v>
      </c>
      <c r="I11" s="99">
        <f>I31+I21</f>
        <v>0</v>
      </c>
      <c r="J11" s="93">
        <v>0</v>
      </c>
      <c r="K11" s="83">
        <f t="shared" si="2"/>
        <v>0</v>
      </c>
      <c r="L11" s="99">
        <f>L31+L21</f>
        <v>0</v>
      </c>
      <c r="M11" s="93">
        <v>0</v>
      </c>
      <c r="N11" s="83">
        <f t="shared" si="3"/>
        <v>0</v>
      </c>
      <c r="O11" s="99">
        <f>O31+O21</f>
        <v>0</v>
      </c>
      <c r="P11" s="93">
        <v>0</v>
      </c>
      <c r="Q11" s="83">
        <f t="shared" si="4"/>
        <v>0</v>
      </c>
      <c r="R11" s="142">
        <f t="shared" si="6"/>
        <v>0</v>
      </c>
      <c r="S11" s="91">
        <f t="shared" si="6"/>
        <v>10</v>
      </c>
      <c r="T11" s="92">
        <f t="shared" si="5"/>
        <v>10</v>
      </c>
    </row>
    <row r="12" spans="2:20" ht="31.5" customHeight="1">
      <c r="B12" s="225" t="s">
        <v>125</v>
      </c>
      <c r="C12" s="99">
        <f>C32+C22</f>
        <v>0</v>
      </c>
      <c r="D12" s="93">
        <v>31</v>
      </c>
      <c r="E12" s="82">
        <f t="shared" si="0"/>
        <v>31</v>
      </c>
      <c r="F12" s="99">
        <f>F32+F22</f>
        <v>0</v>
      </c>
      <c r="G12" s="93">
        <v>61</v>
      </c>
      <c r="H12" s="83">
        <f>SUM(F12:G12)</f>
        <v>61</v>
      </c>
      <c r="I12" s="99">
        <v>1</v>
      </c>
      <c r="J12" s="93">
        <v>38</v>
      </c>
      <c r="K12" s="83">
        <f t="shared" si="2"/>
        <v>39</v>
      </c>
      <c r="L12" s="99">
        <f>L32+L22</f>
        <v>0</v>
      </c>
      <c r="M12" s="93">
        <v>46</v>
      </c>
      <c r="N12" s="83">
        <f>SUM(L12:M12)</f>
        <v>46</v>
      </c>
      <c r="O12" s="99">
        <f>O32+O22</f>
        <v>0</v>
      </c>
      <c r="P12" s="93">
        <v>0</v>
      </c>
      <c r="Q12" s="83">
        <f t="shared" si="4"/>
        <v>0</v>
      </c>
      <c r="R12" s="142">
        <f>C12+F12+I12+L12+O12</f>
        <v>1</v>
      </c>
      <c r="S12" s="91">
        <f t="shared" si="6"/>
        <v>176</v>
      </c>
      <c r="T12" s="92">
        <f t="shared" si="5"/>
        <v>177</v>
      </c>
    </row>
    <row r="13" spans="2:20" ht="27.75" customHeight="1">
      <c r="B13" s="225" t="s">
        <v>107</v>
      </c>
      <c r="C13" s="99">
        <f>C32+C23</f>
        <v>0</v>
      </c>
      <c r="D13" s="93">
        <v>22</v>
      </c>
      <c r="E13" s="82">
        <f t="shared" si="0"/>
        <v>22</v>
      </c>
      <c r="F13" s="99">
        <f>F32+F23</f>
        <v>0</v>
      </c>
      <c r="G13" s="93">
        <v>37</v>
      </c>
      <c r="H13" s="83">
        <f>SUM(F13:G13)</f>
        <v>37</v>
      </c>
      <c r="I13" s="99">
        <f>I32+I23</f>
        <v>0</v>
      </c>
      <c r="J13" s="93">
        <v>19</v>
      </c>
      <c r="K13" s="83">
        <f>SUM(I13:J13)</f>
        <v>19</v>
      </c>
      <c r="L13" s="99">
        <f>L32+L23</f>
        <v>0</v>
      </c>
      <c r="M13" s="93">
        <v>26</v>
      </c>
      <c r="N13" s="83">
        <f>SUM(L13:M13)</f>
        <v>26</v>
      </c>
      <c r="O13" s="99">
        <f>O32+O23</f>
        <v>0</v>
      </c>
      <c r="P13" s="93">
        <v>0</v>
      </c>
      <c r="Q13" s="83">
        <f t="shared" si="4"/>
        <v>0</v>
      </c>
      <c r="R13" s="143">
        <f t="shared" si="6"/>
        <v>0</v>
      </c>
      <c r="S13" s="87">
        <f t="shared" si="6"/>
        <v>104</v>
      </c>
      <c r="T13" s="77">
        <f t="shared" si="5"/>
        <v>104</v>
      </c>
    </row>
    <row r="14" spans="2:20" ht="34.5" customHeight="1">
      <c r="B14" s="225" t="s">
        <v>126</v>
      </c>
      <c r="C14" s="99">
        <f>C33+C24</f>
        <v>0</v>
      </c>
      <c r="D14" s="93">
        <v>31</v>
      </c>
      <c r="E14" s="82">
        <f t="shared" si="0"/>
        <v>31</v>
      </c>
      <c r="F14" s="99">
        <f>F33+F24</f>
        <v>0</v>
      </c>
      <c r="G14" s="93">
        <v>63</v>
      </c>
      <c r="H14" s="83">
        <f t="shared" si="1"/>
        <v>63</v>
      </c>
      <c r="I14" s="99">
        <v>10</v>
      </c>
      <c r="J14" s="93">
        <v>25</v>
      </c>
      <c r="K14" s="83">
        <f t="shared" si="2"/>
        <v>35</v>
      </c>
      <c r="L14" s="99">
        <f>L33+L24</f>
        <v>8</v>
      </c>
      <c r="M14" s="93">
        <v>29</v>
      </c>
      <c r="N14" s="83">
        <f t="shared" si="3"/>
        <v>37</v>
      </c>
      <c r="O14" s="99">
        <v>0</v>
      </c>
      <c r="P14" s="93">
        <v>0</v>
      </c>
      <c r="Q14" s="83">
        <f t="shared" si="4"/>
        <v>0</v>
      </c>
      <c r="R14" s="143">
        <f>C14+F14+I14+L14+O14</f>
        <v>18</v>
      </c>
      <c r="S14" s="87">
        <f t="shared" si="6"/>
        <v>148</v>
      </c>
      <c r="T14" s="77">
        <f t="shared" si="5"/>
        <v>166</v>
      </c>
    </row>
    <row r="15" spans="2:20" ht="55.5" customHeight="1" thickBot="1">
      <c r="B15" s="23" t="s">
        <v>127</v>
      </c>
      <c r="C15" s="99">
        <f>C33+C24</f>
        <v>0</v>
      </c>
      <c r="D15" s="93">
        <v>11</v>
      </c>
      <c r="E15" s="82">
        <f t="shared" si="0"/>
        <v>11</v>
      </c>
      <c r="F15" s="99">
        <f>F33+F24</f>
        <v>0</v>
      </c>
      <c r="G15" s="93">
        <v>46</v>
      </c>
      <c r="H15" s="185">
        <f>SUM(F15:G15)</f>
        <v>46</v>
      </c>
      <c r="I15" s="99">
        <v>0</v>
      </c>
      <c r="J15" s="93">
        <v>30</v>
      </c>
      <c r="K15" s="185">
        <f t="shared" si="2"/>
        <v>30</v>
      </c>
      <c r="L15" s="99">
        <v>0</v>
      </c>
      <c r="M15" s="93">
        <v>0</v>
      </c>
      <c r="N15" s="185">
        <f t="shared" si="3"/>
        <v>0</v>
      </c>
      <c r="O15" s="99">
        <v>0</v>
      </c>
      <c r="P15" s="93">
        <v>0</v>
      </c>
      <c r="Q15" s="185">
        <f t="shared" si="4"/>
        <v>0</v>
      </c>
      <c r="R15" s="143">
        <f t="shared" si="6"/>
        <v>0</v>
      </c>
      <c r="S15" s="87">
        <f t="shared" si="6"/>
        <v>87</v>
      </c>
      <c r="T15" s="77">
        <f t="shared" si="5"/>
        <v>87</v>
      </c>
    </row>
    <row r="16" spans="2:20" ht="34.5" customHeight="1" thickBot="1">
      <c r="B16" s="68" t="s">
        <v>16</v>
      </c>
      <c r="C16" s="58">
        <f aca="true" t="shared" si="7" ref="C16:T16">SUM(C9:C15)</f>
        <v>0</v>
      </c>
      <c r="D16" s="152">
        <f>SUM(D9:D15)</f>
        <v>126</v>
      </c>
      <c r="E16" s="124">
        <f t="shared" si="7"/>
        <v>126</v>
      </c>
      <c r="F16" s="80">
        <f t="shared" si="7"/>
        <v>0</v>
      </c>
      <c r="G16" s="152">
        <f t="shared" si="7"/>
        <v>251</v>
      </c>
      <c r="H16" s="153">
        <f t="shared" si="7"/>
        <v>251</v>
      </c>
      <c r="I16" s="58">
        <f t="shared" si="7"/>
        <v>11</v>
      </c>
      <c r="J16" s="152">
        <f t="shared" si="7"/>
        <v>128</v>
      </c>
      <c r="K16" s="124">
        <f t="shared" si="7"/>
        <v>139</v>
      </c>
      <c r="L16" s="80">
        <f t="shared" si="7"/>
        <v>11</v>
      </c>
      <c r="M16" s="152">
        <f t="shared" si="7"/>
        <v>130</v>
      </c>
      <c r="N16" s="153">
        <f t="shared" si="7"/>
        <v>141</v>
      </c>
      <c r="O16" s="58">
        <f t="shared" si="7"/>
        <v>0</v>
      </c>
      <c r="P16" s="152">
        <f t="shared" si="7"/>
        <v>0</v>
      </c>
      <c r="Q16" s="124">
        <f t="shared" si="7"/>
        <v>0</v>
      </c>
      <c r="R16" s="80">
        <f t="shared" si="7"/>
        <v>22</v>
      </c>
      <c r="S16" s="152">
        <f t="shared" si="7"/>
        <v>635</v>
      </c>
      <c r="T16" s="124">
        <f t="shared" si="7"/>
        <v>657</v>
      </c>
    </row>
    <row r="17" spans="2:20" ht="30.75" customHeight="1" thickBot="1">
      <c r="B17" s="19" t="s">
        <v>23</v>
      </c>
      <c r="C17" s="56"/>
      <c r="D17" s="90"/>
      <c r="E17" s="89"/>
      <c r="F17" s="161"/>
      <c r="G17" s="90"/>
      <c r="H17" s="89"/>
      <c r="I17" s="161"/>
      <c r="J17" s="90"/>
      <c r="K17" s="89"/>
      <c r="L17" s="161"/>
      <c r="M17" s="90"/>
      <c r="N17" s="89"/>
      <c r="O17" s="56"/>
      <c r="P17" s="90"/>
      <c r="Q17" s="89"/>
      <c r="R17" s="161"/>
      <c r="S17" s="161"/>
      <c r="T17" s="163"/>
    </row>
    <row r="18" spans="2:20" ht="30.75" customHeight="1" thickBot="1">
      <c r="B18" s="179" t="s">
        <v>11</v>
      </c>
      <c r="C18" s="180"/>
      <c r="D18" s="181"/>
      <c r="E18" s="153"/>
      <c r="F18" s="180"/>
      <c r="G18" s="181"/>
      <c r="H18" s="124"/>
      <c r="I18" s="182"/>
      <c r="J18" s="181" t="s">
        <v>7</v>
      </c>
      <c r="K18" s="153"/>
      <c r="L18" s="180"/>
      <c r="M18" s="181"/>
      <c r="N18" s="153"/>
      <c r="O18" s="58"/>
      <c r="P18" s="152"/>
      <c r="Q18" s="153"/>
      <c r="R18" s="183"/>
      <c r="S18" s="183"/>
      <c r="T18" s="184"/>
    </row>
    <row r="19" spans="2:20" ht="30" customHeight="1">
      <c r="B19" s="23" t="s">
        <v>109</v>
      </c>
      <c r="C19" s="102">
        <v>0</v>
      </c>
      <c r="D19" s="103">
        <v>8</v>
      </c>
      <c r="E19" s="104">
        <f aca="true" t="shared" si="8" ref="E19:E25">SUM(C19:D19)</f>
        <v>8</v>
      </c>
      <c r="F19" s="102">
        <v>0</v>
      </c>
      <c r="G19" s="103">
        <v>20</v>
      </c>
      <c r="H19" s="104">
        <f aca="true" t="shared" si="9" ref="H19:H24">SUM(F19:G19)</f>
        <v>20</v>
      </c>
      <c r="I19" s="102">
        <v>0</v>
      </c>
      <c r="J19" s="103">
        <v>1</v>
      </c>
      <c r="K19" s="104">
        <f aca="true" t="shared" si="10" ref="K19:K25">SUM(I19:J19)</f>
        <v>1</v>
      </c>
      <c r="L19" s="102">
        <v>3</v>
      </c>
      <c r="M19" s="103">
        <v>19</v>
      </c>
      <c r="N19" s="104">
        <f aca="true" t="shared" si="11" ref="N19:N25">SUM(L19:M19)</f>
        <v>22</v>
      </c>
      <c r="O19" s="102">
        <v>0</v>
      </c>
      <c r="P19" s="103">
        <v>0</v>
      </c>
      <c r="Q19" s="104">
        <f aca="true" t="shared" si="12" ref="Q19:Q25">SUM(O19:P19)</f>
        <v>0</v>
      </c>
      <c r="R19" s="119">
        <f>C19+F19+I19+L19+O19</f>
        <v>3</v>
      </c>
      <c r="S19" s="120">
        <f>D19+G19+J19+M19+P19</f>
        <v>48</v>
      </c>
      <c r="T19" s="121">
        <f aca="true" t="shared" si="13" ref="T19:T25">SUM(R19:S19)</f>
        <v>51</v>
      </c>
    </row>
    <row r="20" spans="2:20" ht="30" customHeight="1">
      <c r="B20" s="225" t="s">
        <v>123</v>
      </c>
      <c r="C20" s="113">
        <v>0</v>
      </c>
      <c r="D20" s="114">
        <v>13</v>
      </c>
      <c r="E20" s="115">
        <f t="shared" si="8"/>
        <v>13</v>
      </c>
      <c r="F20" s="113">
        <v>0</v>
      </c>
      <c r="G20" s="114">
        <v>21</v>
      </c>
      <c r="H20" s="115">
        <f t="shared" si="9"/>
        <v>21</v>
      </c>
      <c r="I20" s="113">
        <v>0</v>
      </c>
      <c r="J20" s="1427">
        <v>15</v>
      </c>
      <c r="K20" s="1428">
        <f>SUM(I20:J20)</f>
        <v>15</v>
      </c>
      <c r="L20" s="113">
        <v>0</v>
      </c>
      <c r="M20" s="114">
        <v>10</v>
      </c>
      <c r="N20" s="115">
        <f t="shared" si="11"/>
        <v>10</v>
      </c>
      <c r="O20" s="113">
        <v>0</v>
      </c>
      <c r="P20" s="114">
        <v>0</v>
      </c>
      <c r="Q20" s="115">
        <f t="shared" si="12"/>
        <v>0</v>
      </c>
      <c r="R20" s="86">
        <f aca="true" t="shared" si="14" ref="R20:S25">C20+F20+I20+L20+O20</f>
        <v>0</v>
      </c>
      <c r="S20" s="87">
        <f>D20+G20+J20+M20+P20</f>
        <v>59</v>
      </c>
      <c r="T20" s="77">
        <f t="shared" si="13"/>
        <v>59</v>
      </c>
    </row>
    <row r="21" spans="2:20" ht="30" customHeight="1">
      <c r="B21" s="225" t="s">
        <v>124</v>
      </c>
      <c r="C21" s="107">
        <v>0</v>
      </c>
      <c r="D21" s="85">
        <v>10</v>
      </c>
      <c r="E21" s="82">
        <f t="shared" si="8"/>
        <v>10</v>
      </c>
      <c r="F21" s="107">
        <v>0</v>
      </c>
      <c r="G21" s="85">
        <v>0</v>
      </c>
      <c r="H21" s="82">
        <f t="shared" si="9"/>
        <v>0</v>
      </c>
      <c r="I21" s="107">
        <v>0</v>
      </c>
      <c r="J21" s="85">
        <v>0</v>
      </c>
      <c r="K21" s="82">
        <f t="shared" si="10"/>
        <v>0</v>
      </c>
      <c r="L21" s="107">
        <v>0</v>
      </c>
      <c r="M21" s="85">
        <v>0</v>
      </c>
      <c r="N21" s="82">
        <f t="shared" si="11"/>
        <v>0</v>
      </c>
      <c r="O21" s="107">
        <v>0</v>
      </c>
      <c r="P21" s="85">
        <v>0</v>
      </c>
      <c r="Q21" s="83">
        <f t="shared" si="12"/>
        <v>0</v>
      </c>
      <c r="R21" s="86">
        <f t="shared" si="14"/>
        <v>0</v>
      </c>
      <c r="S21" s="87">
        <f t="shared" si="14"/>
        <v>10</v>
      </c>
      <c r="T21" s="77">
        <f t="shared" si="13"/>
        <v>10</v>
      </c>
    </row>
    <row r="22" spans="2:20" ht="30" customHeight="1">
      <c r="B22" s="225" t="s">
        <v>125</v>
      </c>
      <c r="C22" s="113">
        <v>0</v>
      </c>
      <c r="D22" s="114">
        <v>30</v>
      </c>
      <c r="E22" s="489">
        <f t="shared" si="8"/>
        <v>30</v>
      </c>
      <c r="F22" s="113">
        <v>0</v>
      </c>
      <c r="G22" s="114">
        <v>57</v>
      </c>
      <c r="H22" s="115">
        <v>57</v>
      </c>
      <c r="I22" s="113">
        <v>1</v>
      </c>
      <c r="J22" s="114">
        <v>37</v>
      </c>
      <c r="K22" s="115">
        <f t="shared" si="10"/>
        <v>38</v>
      </c>
      <c r="L22" s="113">
        <v>0</v>
      </c>
      <c r="M22" s="114">
        <v>46</v>
      </c>
      <c r="N22" s="115">
        <f>SUM(L22:M22)</f>
        <v>46</v>
      </c>
      <c r="O22" s="113">
        <v>0</v>
      </c>
      <c r="P22" s="114">
        <v>0</v>
      </c>
      <c r="Q22" s="115">
        <f t="shared" si="12"/>
        <v>0</v>
      </c>
      <c r="R22" s="86">
        <f t="shared" si="14"/>
        <v>1</v>
      </c>
      <c r="S22" s="87">
        <f>D22+G22+J22+M22+P22</f>
        <v>170</v>
      </c>
      <c r="T22" s="77">
        <f t="shared" si="13"/>
        <v>171</v>
      </c>
    </row>
    <row r="23" spans="2:20" ht="25.5" customHeight="1">
      <c r="B23" s="225" t="s">
        <v>107</v>
      </c>
      <c r="C23" s="107">
        <v>0</v>
      </c>
      <c r="D23" s="85">
        <v>22</v>
      </c>
      <c r="E23" s="83">
        <f t="shared" si="8"/>
        <v>22</v>
      </c>
      <c r="F23" s="107">
        <v>0</v>
      </c>
      <c r="G23" s="85">
        <v>34</v>
      </c>
      <c r="H23" s="82">
        <f t="shared" si="9"/>
        <v>34</v>
      </c>
      <c r="I23" s="107">
        <v>0</v>
      </c>
      <c r="J23" s="85">
        <v>18</v>
      </c>
      <c r="K23" s="82">
        <f>SUM(I23:J23)</f>
        <v>18</v>
      </c>
      <c r="L23" s="107">
        <v>0</v>
      </c>
      <c r="M23" s="85">
        <v>26</v>
      </c>
      <c r="N23" s="82">
        <f t="shared" si="11"/>
        <v>26</v>
      </c>
      <c r="O23" s="107">
        <v>0</v>
      </c>
      <c r="P23" s="85">
        <v>0</v>
      </c>
      <c r="Q23" s="83">
        <f t="shared" si="12"/>
        <v>0</v>
      </c>
      <c r="R23" s="86">
        <f t="shared" si="14"/>
        <v>0</v>
      </c>
      <c r="S23" s="87">
        <f>D23+G23+J23+M23+P23</f>
        <v>100</v>
      </c>
      <c r="T23" s="77">
        <f t="shared" si="13"/>
        <v>100</v>
      </c>
    </row>
    <row r="24" spans="2:20" ht="31.5" customHeight="1">
      <c r="B24" s="225" t="s">
        <v>126</v>
      </c>
      <c r="C24" s="107">
        <v>0</v>
      </c>
      <c r="D24" s="85">
        <v>30</v>
      </c>
      <c r="E24" s="82">
        <f t="shared" si="8"/>
        <v>30</v>
      </c>
      <c r="F24" s="107">
        <v>0</v>
      </c>
      <c r="G24" s="85">
        <v>62</v>
      </c>
      <c r="H24" s="82">
        <f t="shared" si="9"/>
        <v>62</v>
      </c>
      <c r="I24" s="107">
        <v>10</v>
      </c>
      <c r="J24" s="85">
        <v>24</v>
      </c>
      <c r="K24" s="82">
        <f t="shared" si="10"/>
        <v>34</v>
      </c>
      <c r="L24" s="107">
        <v>8</v>
      </c>
      <c r="M24" s="85">
        <v>29</v>
      </c>
      <c r="N24" s="82">
        <f t="shared" si="11"/>
        <v>37</v>
      </c>
      <c r="O24" s="107">
        <v>0</v>
      </c>
      <c r="P24" s="85">
        <v>0</v>
      </c>
      <c r="Q24" s="82">
        <f t="shared" si="12"/>
        <v>0</v>
      </c>
      <c r="R24" s="86">
        <f>C24+F24+I24+L24+O24</f>
        <v>18</v>
      </c>
      <c r="S24" s="87">
        <f>D24+G24+J24+M24+P24</f>
        <v>145</v>
      </c>
      <c r="T24" s="77">
        <f t="shared" si="13"/>
        <v>163</v>
      </c>
    </row>
    <row r="25" spans="2:20" ht="54" customHeight="1" thickBot="1">
      <c r="B25" s="23" t="s">
        <v>127</v>
      </c>
      <c r="C25" s="107">
        <v>0</v>
      </c>
      <c r="D25" s="85">
        <v>11</v>
      </c>
      <c r="E25" s="82">
        <f t="shared" si="8"/>
        <v>11</v>
      </c>
      <c r="F25" s="107">
        <v>0</v>
      </c>
      <c r="G25" s="828">
        <v>45</v>
      </c>
      <c r="H25" s="82">
        <f>SUM(F25:G25)</f>
        <v>45</v>
      </c>
      <c r="I25" s="107">
        <v>0</v>
      </c>
      <c r="J25" s="85">
        <v>29</v>
      </c>
      <c r="K25" s="82">
        <f t="shared" si="10"/>
        <v>29</v>
      </c>
      <c r="L25" s="107">
        <v>0</v>
      </c>
      <c r="M25" s="85">
        <v>0</v>
      </c>
      <c r="N25" s="82">
        <f t="shared" si="11"/>
        <v>0</v>
      </c>
      <c r="O25" s="107">
        <v>0</v>
      </c>
      <c r="P25" s="85">
        <v>0</v>
      </c>
      <c r="Q25" s="82">
        <f t="shared" si="12"/>
        <v>0</v>
      </c>
      <c r="R25" s="86">
        <f t="shared" si="14"/>
        <v>0</v>
      </c>
      <c r="S25" s="87">
        <f>D25+G25+J25+M25+P25</f>
        <v>85</v>
      </c>
      <c r="T25" s="77">
        <f t="shared" si="13"/>
        <v>85</v>
      </c>
    </row>
    <row r="26" spans="2:20" ht="27.75" customHeight="1" thickBot="1">
      <c r="B26" s="42" t="s">
        <v>8</v>
      </c>
      <c r="C26" s="56">
        <f aca="true" t="shared" si="15" ref="C26:N26">SUM(C19:C25)</f>
        <v>0</v>
      </c>
      <c r="D26" s="56">
        <f t="shared" si="15"/>
        <v>124</v>
      </c>
      <c r="E26" s="56">
        <f t="shared" si="15"/>
        <v>124</v>
      </c>
      <c r="F26" s="56">
        <f t="shared" si="15"/>
        <v>0</v>
      </c>
      <c r="G26" s="56">
        <f t="shared" si="15"/>
        <v>239</v>
      </c>
      <c r="H26" s="56">
        <f t="shared" si="15"/>
        <v>239</v>
      </c>
      <c r="I26" s="56">
        <f t="shared" si="15"/>
        <v>11</v>
      </c>
      <c r="J26" s="56">
        <f t="shared" si="15"/>
        <v>124</v>
      </c>
      <c r="K26" s="56">
        <f t="shared" si="15"/>
        <v>135</v>
      </c>
      <c r="L26" s="56">
        <f t="shared" si="15"/>
        <v>11</v>
      </c>
      <c r="M26" s="56">
        <f t="shared" si="15"/>
        <v>130</v>
      </c>
      <c r="N26" s="56">
        <f t="shared" si="15"/>
        <v>141</v>
      </c>
      <c r="O26" s="56">
        <f aca="true" t="shared" si="16" ref="O26:T26">SUM(O19:O25)</f>
        <v>0</v>
      </c>
      <c r="P26" s="56">
        <f t="shared" si="16"/>
        <v>0</v>
      </c>
      <c r="Q26" s="56">
        <f t="shared" si="16"/>
        <v>0</v>
      </c>
      <c r="R26" s="56">
        <f t="shared" si="16"/>
        <v>22</v>
      </c>
      <c r="S26" s="56">
        <f t="shared" si="16"/>
        <v>617</v>
      </c>
      <c r="T26" s="62">
        <f t="shared" si="16"/>
        <v>639</v>
      </c>
    </row>
    <row r="27" spans="2:20" ht="30.75" customHeight="1">
      <c r="B27" s="220" t="s">
        <v>26</v>
      </c>
      <c r="C27" s="96"/>
      <c r="D27" s="97"/>
      <c r="E27" s="100"/>
      <c r="F27" s="96"/>
      <c r="G27" s="97"/>
      <c r="H27" s="98"/>
      <c r="I27" s="97"/>
      <c r="J27" s="97"/>
      <c r="K27" s="100"/>
      <c r="L27" s="96"/>
      <c r="M27" s="97"/>
      <c r="N27" s="98"/>
      <c r="O27" s="97"/>
      <c r="P27" s="97"/>
      <c r="Q27" s="100"/>
      <c r="R27" s="96"/>
      <c r="S27" s="97"/>
      <c r="T27" s="101"/>
    </row>
    <row r="28" spans="2:20" ht="24.75" customHeight="1">
      <c r="B28" s="23" t="s">
        <v>109</v>
      </c>
      <c r="C28" s="102">
        <v>0</v>
      </c>
      <c r="D28" s="103">
        <v>0</v>
      </c>
      <c r="E28" s="104">
        <f aca="true" t="shared" si="17" ref="E28:E34">SUM(C28:D28)</f>
        <v>0</v>
      </c>
      <c r="F28" s="102">
        <v>0</v>
      </c>
      <c r="G28" s="103">
        <v>0</v>
      </c>
      <c r="H28" s="105">
        <f aca="true" t="shared" si="18" ref="H28:H34">SUM(F28:G28)</f>
        <v>0</v>
      </c>
      <c r="I28" s="106">
        <v>0</v>
      </c>
      <c r="J28" s="103">
        <v>0</v>
      </c>
      <c r="K28" s="104">
        <f aca="true" t="shared" si="19" ref="K28:K34">SUM(I28:J28)</f>
        <v>0</v>
      </c>
      <c r="L28" s="107">
        <v>0</v>
      </c>
      <c r="M28" s="85">
        <v>0</v>
      </c>
      <c r="N28" s="83">
        <f aca="true" t="shared" si="20" ref="N28:N34">SUM(L28:M28)</f>
        <v>0</v>
      </c>
      <c r="O28" s="106">
        <v>0</v>
      </c>
      <c r="P28" s="103">
        <v>0</v>
      </c>
      <c r="Q28" s="104">
        <f aca="true" t="shared" si="21" ref="Q28:Q34">SUM(O28:P28)</f>
        <v>0</v>
      </c>
      <c r="R28" s="110">
        <f aca="true" t="shared" si="22" ref="R28:S34">C28+F28+I28+L28+O28</f>
        <v>0</v>
      </c>
      <c r="S28" s="111">
        <f t="shared" si="22"/>
        <v>0</v>
      </c>
      <c r="T28" s="112">
        <f aca="true" t="shared" si="23" ref="T28:T34">SUM(R28:S28)</f>
        <v>0</v>
      </c>
    </row>
    <row r="29" spans="2:20" ht="24.75" customHeight="1">
      <c r="B29" s="225" t="s">
        <v>123</v>
      </c>
      <c r="C29" s="113">
        <v>0</v>
      </c>
      <c r="D29" s="114">
        <v>0</v>
      </c>
      <c r="E29" s="115">
        <f t="shared" si="17"/>
        <v>0</v>
      </c>
      <c r="F29" s="113">
        <v>0</v>
      </c>
      <c r="G29" s="114">
        <v>3</v>
      </c>
      <c r="H29" s="489">
        <f t="shared" si="18"/>
        <v>3</v>
      </c>
      <c r="I29" s="116">
        <v>0</v>
      </c>
      <c r="J29" s="114">
        <v>0</v>
      </c>
      <c r="K29" s="115">
        <f t="shared" si="19"/>
        <v>0</v>
      </c>
      <c r="L29" s="113">
        <v>0</v>
      </c>
      <c r="M29" s="114">
        <v>0</v>
      </c>
      <c r="N29" s="105">
        <f t="shared" si="20"/>
        <v>0</v>
      </c>
      <c r="O29" s="116">
        <v>0</v>
      </c>
      <c r="P29" s="114">
        <v>0</v>
      </c>
      <c r="Q29" s="115">
        <f t="shared" si="21"/>
        <v>0</v>
      </c>
      <c r="R29" s="119">
        <f t="shared" si="22"/>
        <v>0</v>
      </c>
      <c r="S29" s="120">
        <f>D29+G29+J29+M29+P29</f>
        <v>3</v>
      </c>
      <c r="T29" s="121">
        <f t="shared" si="23"/>
        <v>3</v>
      </c>
    </row>
    <row r="30" spans="2:20" ht="24.75" customHeight="1">
      <c r="B30" s="225" t="s">
        <v>124</v>
      </c>
      <c r="C30" s="107">
        <v>0</v>
      </c>
      <c r="D30" s="85">
        <v>0</v>
      </c>
      <c r="E30" s="82">
        <f t="shared" si="17"/>
        <v>0</v>
      </c>
      <c r="F30" s="107">
        <v>0</v>
      </c>
      <c r="G30" s="85">
        <v>0</v>
      </c>
      <c r="H30" s="83">
        <f t="shared" si="18"/>
        <v>0</v>
      </c>
      <c r="I30" s="84">
        <v>0</v>
      </c>
      <c r="J30" s="85">
        <v>0</v>
      </c>
      <c r="K30" s="82">
        <f t="shared" si="19"/>
        <v>0</v>
      </c>
      <c r="L30" s="107">
        <v>0</v>
      </c>
      <c r="M30" s="85">
        <v>0</v>
      </c>
      <c r="N30" s="83">
        <f t="shared" si="20"/>
        <v>0</v>
      </c>
      <c r="O30" s="84">
        <v>0</v>
      </c>
      <c r="P30" s="85">
        <v>0</v>
      </c>
      <c r="Q30" s="82">
        <f t="shared" si="21"/>
        <v>0</v>
      </c>
      <c r="R30" s="86">
        <f t="shared" si="22"/>
        <v>0</v>
      </c>
      <c r="S30" s="87">
        <f t="shared" si="22"/>
        <v>0</v>
      </c>
      <c r="T30" s="77">
        <f t="shared" si="23"/>
        <v>0</v>
      </c>
    </row>
    <row r="31" spans="2:20" ht="24.75" customHeight="1">
      <c r="B31" s="225" t="s">
        <v>125</v>
      </c>
      <c r="C31" s="102">
        <v>0</v>
      </c>
      <c r="D31" s="103">
        <v>1</v>
      </c>
      <c r="E31" s="104">
        <f t="shared" si="17"/>
        <v>1</v>
      </c>
      <c r="F31" s="102">
        <v>0</v>
      </c>
      <c r="G31" s="103">
        <v>4</v>
      </c>
      <c r="H31" s="105">
        <f t="shared" si="18"/>
        <v>4</v>
      </c>
      <c r="I31" s="106">
        <v>0</v>
      </c>
      <c r="J31" s="103">
        <v>1</v>
      </c>
      <c r="K31" s="104">
        <f t="shared" si="19"/>
        <v>1</v>
      </c>
      <c r="L31" s="102">
        <v>0</v>
      </c>
      <c r="M31" s="103">
        <v>0</v>
      </c>
      <c r="N31" s="490">
        <f t="shared" si="20"/>
        <v>0</v>
      </c>
      <c r="O31" s="106">
        <v>0</v>
      </c>
      <c r="P31" s="103">
        <v>0</v>
      </c>
      <c r="Q31" s="104">
        <f t="shared" si="21"/>
        <v>0</v>
      </c>
      <c r="R31" s="110">
        <f t="shared" si="22"/>
        <v>0</v>
      </c>
      <c r="S31" s="111">
        <f>D31+G31+J31+M31+P31</f>
        <v>6</v>
      </c>
      <c r="T31" s="112">
        <f t="shared" si="23"/>
        <v>6</v>
      </c>
    </row>
    <row r="32" spans="2:20" ht="27.75" customHeight="1">
      <c r="B32" s="225" t="s">
        <v>107</v>
      </c>
      <c r="C32" s="107">
        <v>0</v>
      </c>
      <c r="D32" s="85">
        <v>0</v>
      </c>
      <c r="E32" s="82">
        <f t="shared" si="17"/>
        <v>0</v>
      </c>
      <c r="F32" s="107">
        <v>0</v>
      </c>
      <c r="G32" s="85">
        <v>3</v>
      </c>
      <c r="H32" s="83">
        <v>3</v>
      </c>
      <c r="I32" s="84">
        <v>0</v>
      </c>
      <c r="J32" s="85">
        <v>1</v>
      </c>
      <c r="K32" s="82">
        <f t="shared" si="19"/>
        <v>1</v>
      </c>
      <c r="L32" s="107">
        <v>0</v>
      </c>
      <c r="M32" s="85">
        <v>0</v>
      </c>
      <c r="N32" s="83">
        <f>SUM(L32:M32)</f>
        <v>0</v>
      </c>
      <c r="O32" s="84">
        <v>0</v>
      </c>
      <c r="P32" s="85">
        <v>0</v>
      </c>
      <c r="Q32" s="82">
        <f t="shared" si="21"/>
        <v>0</v>
      </c>
      <c r="R32" s="86">
        <f t="shared" si="22"/>
        <v>0</v>
      </c>
      <c r="S32" s="87">
        <f>D32+G32+J32+M32+P32</f>
        <v>4</v>
      </c>
      <c r="T32" s="77">
        <f t="shared" si="23"/>
        <v>4</v>
      </c>
    </row>
    <row r="33" spans="2:20" ht="29.25" customHeight="1">
      <c r="B33" s="225" t="s">
        <v>126</v>
      </c>
      <c r="C33" s="107">
        <v>0</v>
      </c>
      <c r="D33" s="85">
        <v>1</v>
      </c>
      <c r="E33" s="82">
        <f t="shared" si="17"/>
        <v>1</v>
      </c>
      <c r="F33" s="107">
        <v>0</v>
      </c>
      <c r="G33" s="85">
        <v>1</v>
      </c>
      <c r="H33" s="83">
        <f t="shared" si="18"/>
        <v>1</v>
      </c>
      <c r="I33" s="84">
        <v>0</v>
      </c>
      <c r="J33" s="85">
        <v>1</v>
      </c>
      <c r="K33" s="82">
        <f t="shared" si="19"/>
        <v>1</v>
      </c>
      <c r="L33" s="107">
        <v>0</v>
      </c>
      <c r="M33" s="85">
        <v>0</v>
      </c>
      <c r="N33" s="83">
        <f t="shared" si="20"/>
        <v>0</v>
      </c>
      <c r="O33" s="84">
        <v>0</v>
      </c>
      <c r="P33" s="85">
        <v>0</v>
      </c>
      <c r="Q33" s="82">
        <f t="shared" si="21"/>
        <v>0</v>
      </c>
      <c r="R33" s="86">
        <f t="shared" si="22"/>
        <v>0</v>
      </c>
      <c r="S33" s="87">
        <f>D33+G33+J33+M33+P33</f>
        <v>3</v>
      </c>
      <c r="T33" s="77">
        <f t="shared" si="23"/>
        <v>3</v>
      </c>
    </row>
    <row r="34" spans="2:20" ht="54" customHeight="1" thickBot="1">
      <c r="B34" s="23" t="s">
        <v>127</v>
      </c>
      <c r="C34" s="107">
        <v>0</v>
      </c>
      <c r="D34" s="85">
        <v>0</v>
      </c>
      <c r="E34" s="82">
        <f t="shared" si="17"/>
        <v>0</v>
      </c>
      <c r="F34" s="107">
        <v>0</v>
      </c>
      <c r="G34" s="85">
        <v>1</v>
      </c>
      <c r="H34" s="83">
        <f t="shared" si="18"/>
        <v>1</v>
      </c>
      <c r="I34" s="84">
        <v>0</v>
      </c>
      <c r="J34" s="85">
        <v>1</v>
      </c>
      <c r="K34" s="82">
        <f t="shared" si="19"/>
        <v>1</v>
      </c>
      <c r="L34" s="107">
        <v>0</v>
      </c>
      <c r="M34" s="85">
        <v>0</v>
      </c>
      <c r="N34" s="83">
        <f t="shared" si="20"/>
        <v>0</v>
      </c>
      <c r="O34" s="84">
        <v>0</v>
      </c>
      <c r="P34" s="85">
        <v>0</v>
      </c>
      <c r="Q34" s="82">
        <f t="shared" si="21"/>
        <v>0</v>
      </c>
      <c r="R34" s="86">
        <f t="shared" si="22"/>
        <v>0</v>
      </c>
      <c r="S34" s="87">
        <f>D34+G34+J34+M34+P34</f>
        <v>2</v>
      </c>
      <c r="T34" s="77">
        <f t="shared" si="23"/>
        <v>2</v>
      </c>
    </row>
    <row r="35" spans="2:20" ht="27" customHeight="1" thickBot="1">
      <c r="B35" s="2" t="s">
        <v>13</v>
      </c>
      <c r="C35" s="124">
        <f aca="true" t="shared" si="24" ref="C35:R35">SUM(C28:C34)</f>
        <v>0</v>
      </c>
      <c r="D35" s="58">
        <f>SUM(D28:D34)</f>
        <v>2</v>
      </c>
      <c r="E35" s="59">
        <f t="shared" si="24"/>
        <v>2</v>
      </c>
      <c r="F35" s="58">
        <f t="shared" si="24"/>
        <v>0</v>
      </c>
      <c r="G35" s="58">
        <f>SUM(G28:G34)</f>
        <v>12</v>
      </c>
      <c r="H35" s="62">
        <f>SUM(H28:H34)</f>
        <v>12</v>
      </c>
      <c r="I35" s="80">
        <f t="shared" si="24"/>
        <v>0</v>
      </c>
      <c r="J35" s="58">
        <f t="shared" si="24"/>
        <v>4</v>
      </c>
      <c r="K35" s="58">
        <f t="shared" si="24"/>
        <v>4</v>
      </c>
      <c r="L35" s="58">
        <f t="shared" si="24"/>
        <v>0</v>
      </c>
      <c r="M35" s="58">
        <f t="shared" si="24"/>
        <v>0</v>
      </c>
      <c r="N35" s="58">
        <f t="shared" si="24"/>
        <v>0</v>
      </c>
      <c r="O35" s="58">
        <f t="shared" si="24"/>
        <v>0</v>
      </c>
      <c r="P35" s="58">
        <f>SUM(P28:P34)</f>
        <v>0</v>
      </c>
      <c r="Q35" s="59">
        <f>SUM(Q28:Q34)</f>
        <v>0</v>
      </c>
      <c r="R35" s="58">
        <f t="shared" si="24"/>
        <v>0</v>
      </c>
      <c r="S35" s="58">
        <f>SUM(S28:S34)</f>
        <v>18</v>
      </c>
      <c r="T35" s="62">
        <f>SUM(T28:T34)</f>
        <v>18</v>
      </c>
    </row>
    <row r="36" spans="2:21" ht="30.75" customHeight="1" thickBot="1">
      <c r="B36" s="146" t="s">
        <v>10</v>
      </c>
      <c r="C36" s="147">
        <f aca="true" t="shared" si="25" ref="C36:T36">C26</f>
        <v>0</v>
      </c>
      <c r="D36" s="148">
        <f>D26</f>
        <v>124</v>
      </c>
      <c r="E36" s="149">
        <f>E26</f>
        <v>124</v>
      </c>
      <c r="F36" s="150">
        <f t="shared" si="25"/>
        <v>0</v>
      </c>
      <c r="G36" s="148">
        <f>G26</f>
        <v>239</v>
      </c>
      <c r="H36" s="151">
        <f>H26</f>
        <v>239</v>
      </c>
      <c r="I36" s="147">
        <f t="shared" si="25"/>
        <v>11</v>
      </c>
      <c r="J36" s="148">
        <f>J26</f>
        <v>124</v>
      </c>
      <c r="K36" s="149">
        <f t="shared" si="25"/>
        <v>135</v>
      </c>
      <c r="L36" s="150">
        <f t="shared" si="25"/>
        <v>11</v>
      </c>
      <c r="M36" s="148">
        <f t="shared" si="25"/>
        <v>130</v>
      </c>
      <c r="N36" s="151">
        <f t="shared" si="25"/>
        <v>141</v>
      </c>
      <c r="O36" s="147">
        <f t="shared" si="25"/>
        <v>0</v>
      </c>
      <c r="P36" s="148">
        <f t="shared" si="25"/>
        <v>0</v>
      </c>
      <c r="Q36" s="149">
        <f t="shared" si="25"/>
        <v>0</v>
      </c>
      <c r="R36" s="150">
        <f t="shared" si="25"/>
        <v>22</v>
      </c>
      <c r="S36" s="148">
        <f t="shared" si="25"/>
        <v>617</v>
      </c>
      <c r="T36" s="149">
        <f t="shared" si="25"/>
        <v>639</v>
      </c>
      <c r="U36" s="30"/>
    </row>
    <row r="37" spans="2:20" ht="37.5" customHeight="1" thickBot="1">
      <c r="B37" s="35" t="s">
        <v>17</v>
      </c>
      <c r="C37" s="129">
        <f aca="true" t="shared" si="26" ref="C37:R37">C35</f>
        <v>0</v>
      </c>
      <c r="D37" s="128">
        <f>D35</f>
        <v>2</v>
      </c>
      <c r="E37" s="130">
        <f>E35</f>
        <v>2</v>
      </c>
      <c r="F37" s="134">
        <f t="shared" si="26"/>
        <v>0</v>
      </c>
      <c r="G37" s="128">
        <f>G35</f>
        <v>12</v>
      </c>
      <c r="H37" s="139">
        <f>H35</f>
        <v>12</v>
      </c>
      <c r="I37" s="129">
        <f t="shared" si="26"/>
        <v>0</v>
      </c>
      <c r="J37" s="128">
        <f t="shared" si="26"/>
        <v>4</v>
      </c>
      <c r="K37" s="130">
        <f t="shared" si="26"/>
        <v>4</v>
      </c>
      <c r="L37" s="134">
        <f t="shared" si="26"/>
        <v>0</v>
      </c>
      <c r="M37" s="128">
        <f t="shared" si="26"/>
        <v>0</v>
      </c>
      <c r="N37" s="139">
        <f t="shared" si="26"/>
        <v>0</v>
      </c>
      <c r="O37" s="129">
        <f t="shared" si="26"/>
        <v>0</v>
      </c>
      <c r="P37" s="128">
        <f>P35</f>
        <v>0</v>
      </c>
      <c r="Q37" s="130">
        <f>Q35</f>
        <v>0</v>
      </c>
      <c r="R37" s="134">
        <f t="shared" si="26"/>
        <v>0</v>
      </c>
      <c r="S37" s="128">
        <f>S35</f>
        <v>18</v>
      </c>
      <c r="T37" s="130">
        <f>T35</f>
        <v>18</v>
      </c>
    </row>
    <row r="38" spans="2:20" ht="36" customHeight="1" thickBot="1">
      <c r="B38" s="3" t="s">
        <v>18</v>
      </c>
      <c r="C38" s="131">
        <f aca="true" t="shared" si="27" ref="C38:T38">SUM(C36:C37)</f>
        <v>0</v>
      </c>
      <c r="D38" s="132">
        <f>SUM(D36:D37)</f>
        <v>126</v>
      </c>
      <c r="E38" s="133">
        <f>SUM(E36:E37)</f>
        <v>126</v>
      </c>
      <c r="F38" s="135">
        <f t="shared" si="27"/>
        <v>0</v>
      </c>
      <c r="G38" s="132">
        <f>SUM(G36:G37)</f>
        <v>251</v>
      </c>
      <c r="H38" s="140">
        <f>SUM(H36:H37)</f>
        <v>251</v>
      </c>
      <c r="I38" s="131">
        <f t="shared" si="27"/>
        <v>11</v>
      </c>
      <c r="J38" s="132">
        <f t="shared" si="27"/>
        <v>128</v>
      </c>
      <c r="K38" s="133">
        <f t="shared" si="27"/>
        <v>139</v>
      </c>
      <c r="L38" s="135">
        <f t="shared" si="27"/>
        <v>11</v>
      </c>
      <c r="M38" s="132">
        <f t="shared" si="27"/>
        <v>130</v>
      </c>
      <c r="N38" s="140">
        <f t="shared" si="27"/>
        <v>141</v>
      </c>
      <c r="O38" s="131">
        <f t="shared" si="27"/>
        <v>0</v>
      </c>
      <c r="P38" s="132">
        <f t="shared" si="27"/>
        <v>0</v>
      </c>
      <c r="Q38" s="133">
        <f t="shared" si="27"/>
        <v>0</v>
      </c>
      <c r="R38" s="135">
        <f t="shared" si="27"/>
        <v>22</v>
      </c>
      <c r="S38" s="132">
        <f t="shared" si="27"/>
        <v>635</v>
      </c>
      <c r="T38" s="133">
        <f t="shared" si="27"/>
        <v>657</v>
      </c>
    </row>
    <row r="39" spans="2:20" ht="25.5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2:20" ht="25.5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2:20" ht="25.5">
      <c r="B41" s="2415" t="s">
        <v>128</v>
      </c>
      <c r="C41" s="2415"/>
      <c r="D41" s="2415"/>
      <c r="E41" s="2415"/>
      <c r="F41" s="2415"/>
      <c r="G41" s="2415"/>
      <c r="H41" s="2415"/>
      <c r="I41" s="2415"/>
      <c r="J41" s="2415"/>
      <c r="K41" s="2415"/>
      <c r="L41" s="2415"/>
      <c r="M41" s="2415"/>
      <c r="N41" s="2415"/>
      <c r="O41" s="2415"/>
      <c r="P41" s="2415"/>
      <c r="Q41" s="2415"/>
      <c r="R41" s="2415"/>
      <c r="S41" s="2415"/>
      <c r="T41" s="2415"/>
    </row>
    <row r="42" spans="2:20" ht="25.5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4" spans="2:20" ht="25.5">
      <c r="B44" s="30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2:20" ht="25.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</sheetData>
  <sheetProtection/>
  <mergeCells count="11"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  <mergeCell ref="B41:T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T39"/>
  <sheetViews>
    <sheetView zoomScale="50" zoomScaleNormal="50" zoomScalePageLayoutView="0" workbookViewId="0" topLeftCell="A1">
      <selection activeCell="R14" sqref="R14"/>
    </sheetView>
  </sheetViews>
  <sheetFormatPr defaultColWidth="9.00390625" defaultRowHeight="12.75"/>
  <cols>
    <col min="1" max="1" width="95.125" style="17" customWidth="1"/>
    <col min="2" max="13" width="18.75390625" style="17" customWidth="1"/>
    <col min="14" max="15" width="10.75390625" style="17" customWidth="1"/>
    <col min="16" max="16" width="9.125" style="17" customWidth="1"/>
    <col min="17" max="17" width="12.875" style="17" customWidth="1"/>
    <col min="18" max="18" width="23.375" style="17" customWidth="1"/>
    <col min="19" max="20" width="9.125" style="17" customWidth="1"/>
    <col min="21" max="21" width="10.625" style="17" bestFit="1" customWidth="1"/>
    <col min="22" max="22" width="11.25390625" style="17" customWidth="1"/>
    <col min="23" max="16384" width="9.125" style="17" customWidth="1"/>
  </cols>
  <sheetData>
    <row r="1" spans="1:20" ht="32.25" customHeight="1">
      <c r="A1" s="2416" t="s">
        <v>120</v>
      </c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31"/>
      <c r="O1" s="31"/>
      <c r="P1" s="31"/>
      <c r="Q1" s="31"/>
      <c r="R1" s="31"/>
      <c r="S1" s="31"/>
      <c r="T1" s="31"/>
    </row>
    <row r="2" spans="1:16" ht="22.5" customHeight="1">
      <c r="A2" s="2416" t="s">
        <v>121</v>
      </c>
      <c r="B2" s="2416"/>
      <c r="C2" s="2416"/>
      <c r="D2" s="2416"/>
      <c r="E2" s="2416"/>
      <c r="F2" s="2416"/>
      <c r="G2" s="2416"/>
      <c r="H2" s="2416"/>
      <c r="I2" s="2416"/>
      <c r="J2" s="2416"/>
      <c r="K2" s="2416"/>
      <c r="L2" s="2416"/>
      <c r="M2" s="2416"/>
      <c r="N2" s="31"/>
      <c r="O2" s="31"/>
      <c r="P2" s="31"/>
    </row>
    <row r="3" spans="1:15" ht="24.75" customHeight="1">
      <c r="A3" s="2416" t="s">
        <v>371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49"/>
      <c r="O3" s="49"/>
    </row>
    <row r="4" ht="19.5" customHeight="1" thickBot="1">
      <c r="A4" s="18"/>
    </row>
    <row r="5" spans="1:15" ht="33" customHeight="1" thickBot="1">
      <c r="A5" s="2418" t="s">
        <v>9</v>
      </c>
      <c r="B5" s="2433" t="s">
        <v>19</v>
      </c>
      <c r="C5" s="2434"/>
      <c r="D5" s="2435"/>
      <c r="E5" s="2433" t="s">
        <v>20</v>
      </c>
      <c r="F5" s="2434"/>
      <c r="G5" s="2435"/>
      <c r="H5" s="2433" t="s">
        <v>32</v>
      </c>
      <c r="I5" s="2434"/>
      <c r="J5" s="2435"/>
      <c r="K5" s="2409" t="s">
        <v>21</v>
      </c>
      <c r="L5" s="2410"/>
      <c r="M5" s="2411"/>
      <c r="N5" s="32"/>
      <c r="O5" s="32"/>
    </row>
    <row r="6" spans="1:15" ht="33" customHeight="1" thickBot="1">
      <c r="A6" s="2419"/>
      <c r="B6" s="2436" t="s">
        <v>5</v>
      </c>
      <c r="C6" s="2437"/>
      <c r="D6" s="2438"/>
      <c r="E6" s="2436" t="s">
        <v>5</v>
      </c>
      <c r="F6" s="2437"/>
      <c r="G6" s="2438"/>
      <c r="H6" s="2436" t="s">
        <v>5</v>
      </c>
      <c r="I6" s="2437"/>
      <c r="J6" s="2438"/>
      <c r="K6" s="2412"/>
      <c r="L6" s="2413"/>
      <c r="M6" s="2414"/>
      <c r="N6" s="32"/>
      <c r="O6" s="32"/>
    </row>
    <row r="7" spans="1:15" ht="99.75" customHeight="1" thickBot="1">
      <c r="A7" s="2439"/>
      <c r="B7" s="219" t="s">
        <v>27</v>
      </c>
      <c r="C7" s="222" t="s">
        <v>28</v>
      </c>
      <c r="D7" s="224" t="s">
        <v>4</v>
      </c>
      <c r="E7" s="219" t="s">
        <v>27</v>
      </c>
      <c r="F7" s="222" t="s">
        <v>28</v>
      </c>
      <c r="G7" s="224" t="s">
        <v>4</v>
      </c>
      <c r="H7" s="219" t="s">
        <v>27</v>
      </c>
      <c r="I7" s="222" t="s">
        <v>28</v>
      </c>
      <c r="J7" s="224" t="s">
        <v>4</v>
      </c>
      <c r="K7" s="219" t="s">
        <v>27</v>
      </c>
      <c r="L7" s="222" t="s">
        <v>28</v>
      </c>
      <c r="M7" s="224" t="s">
        <v>4</v>
      </c>
      <c r="N7" s="32"/>
      <c r="O7" s="32"/>
    </row>
    <row r="8" spans="1:15" ht="36.75" customHeight="1">
      <c r="A8" s="155" t="s">
        <v>22</v>
      </c>
      <c r="B8" s="71"/>
      <c r="C8" s="69"/>
      <c r="D8" s="232"/>
      <c r="E8" s="71"/>
      <c r="F8" s="69"/>
      <c r="G8" s="16"/>
      <c r="H8" s="76"/>
      <c r="I8" s="233"/>
      <c r="J8" s="234"/>
      <c r="K8" s="154"/>
      <c r="L8" s="78"/>
      <c r="M8" s="79"/>
      <c r="N8" s="32"/>
      <c r="O8" s="32"/>
    </row>
    <row r="9" spans="1:15" ht="29.25" customHeight="1">
      <c r="A9" s="23" t="s">
        <v>131</v>
      </c>
      <c r="B9" s="493">
        <v>0</v>
      </c>
      <c r="C9" s="415">
        <v>8</v>
      </c>
      <c r="D9" s="421">
        <f>SUM(B9:C9)</f>
        <v>8</v>
      </c>
      <c r="E9" s="493">
        <f>E27+E18</f>
        <v>0</v>
      </c>
      <c r="F9" s="415">
        <f>F27+F18</f>
        <v>0</v>
      </c>
      <c r="G9" s="421">
        <f aca="true" t="shared" si="0" ref="G9:G14">SUM(E9:F9)</f>
        <v>0</v>
      </c>
      <c r="H9" s="493">
        <f>H27+H18</f>
        <v>0</v>
      </c>
      <c r="I9" s="415">
        <f>I27+I18</f>
        <v>0</v>
      </c>
      <c r="J9" s="421">
        <f aca="true" t="shared" si="1" ref="J9:J14">SUM(H9:I9)</f>
        <v>0</v>
      </c>
      <c r="K9" s="206">
        <f aca="true" t="shared" si="2" ref="K9:M14">B9+E9+H9</f>
        <v>0</v>
      </c>
      <c r="L9" s="235">
        <f t="shared" si="2"/>
        <v>8</v>
      </c>
      <c r="M9" s="207">
        <f t="shared" si="2"/>
        <v>8</v>
      </c>
      <c r="N9" s="32"/>
      <c r="O9" s="32"/>
    </row>
    <row r="10" spans="1:15" ht="27.75" customHeight="1">
      <c r="A10" s="225" t="s">
        <v>30</v>
      </c>
      <c r="B10" s="493">
        <v>0</v>
      </c>
      <c r="C10" s="415">
        <v>23</v>
      </c>
      <c r="D10" s="82">
        <f>B10+C10</f>
        <v>23</v>
      </c>
      <c r="E10" s="99">
        <f>E28+E19</f>
        <v>0</v>
      </c>
      <c r="F10" s="93">
        <v>0</v>
      </c>
      <c r="G10" s="421">
        <f t="shared" si="0"/>
        <v>0</v>
      </c>
      <c r="H10" s="99">
        <f>H28+H19</f>
        <v>0</v>
      </c>
      <c r="I10" s="93">
        <f>I28+I19</f>
        <v>0</v>
      </c>
      <c r="J10" s="421">
        <f t="shared" si="1"/>
        <v>0</v>
      </c>
      <c r="K10" s="213">
        <f t="shared" si="2"/>
        <v>0</v>
      </c>
      <c r="L10" s="214">
        <f t="shared" si="2"/>
        <v>23</v>
      </c>
      <c r="M10" s="207">
        <f t="shared" si="2"/>
        <v>23</v>
      </c>
      <c r="N10" s="32"/>
      <c r="O10" s="32"/>
    </row>
    <row r="11" spans="1:15" ht="27.75" customHeight="1">
      <c r="A11" s="225" t="s">
        <v>132</v>
      </c>
      <c r="B11" s="493">
        <v>0</v>
      </c>
      <c r="C11" s="415">
        <v>69</v>
      </c>
      <c r="D11" s="82">
        <f>SUM(B11:C11)</f>
        <v>69</v>
      </c>
      <c r="E11" s="99">
        <f>E30+E20</f>
        <v>0</v>
      </c>
      <c r="F11" s="93">
        <v>90</v>
      </c>
      <c r="G11" s="421">
        <f t="shared" si="0"/>
        <v>90</v>
      </c>
      <c r="H11" s="99">
        <f>H30+H20</f>
        <v>0</v>
      </c>
      <c r="I11" s="93">
        <f>I30+I20</f>
        <v>0</v>
      </c>
      <c r="J11" s="421">
        <f t="shared" si="1"/>
        <v>0</v>
      </c>
      <c r="K11" s="206">
        <f t="shared" si="2"/>
        <v>0</v>
      </c>
      <c r="L11" s="235">
        <f t="shared" si="2"/>
        <v>159</v>
      </c>
      <c r="M11" s="207">
        <f t="shared" si="2"/>
        <v>159</v>
      </c>
      <c r="N11" s="32"/>
      <c r="O11" s="32"/>
    </row>
    <row r="12" spans="1:15" ht="25.5" customHeight="1">
      <c r="A12" s="225" t="s">
        <v>129</v>
      </c>
      <c r="B12" s="493">
        <v>5</v>
      </c>
      <c r="C12" s="415">
        <v>8</v>
      </c>
      <c r="D12" s="82">
        <f>SUM(B12:C12)</f>
        <v>13</v>
      </c>
      <c r="E12" s="99">
        <f>E31+E23</f>
        <v>0</v>
      </c>
      <c r="F12" s="93">
        <v>20</v>
      </c>
      <c r="G12" s="421">
        <f>SUM(E12:F12)</f>
        <v>20</v>
      </c>
      <c r="H12" s="99">
        <f>H31+H23</f>
        <v>0</v>
      </c>
      <c r="I12" s="93">
        <f>I31+I23</f>
        <v>0</v>
      </c>
      <c r="J12" s="421">
        <f t="shared" si="1"/>
        <v>0</v>
      </c>
      <c r="K12" s="206">
        <f t="shared" si="2"/>
        <v>5</v>
      </c>
      <c r="L12" s="235">
        <f t="shared" si="2"/>
        <v>28</v>
      </c>
      <c r="M12" s="207">
        <f t="shared" si="2"/>
        <v>33</v>
      </c>
      <c r="N12" s="32"/>
      <c r="O12" s="32"/>
    </row>
    <row r="13" spans="1:15" ht="25.5" customHeight="1">
      <c r="A13" s="23" t="s">
        <v>133</v>
      </c>
      <c r="B13" s="493">
        <v>0</v>
      </c>
      <c r="C13" s="415">
        <v>20</v>
      </c>
      <c r="D13" s="82">
        <f>SUM(B13:C13)</f>
        <v>20</v>
      </c>
      <c r="E13" s="99">
        <v>0</v>
      </c>
      <c r="F13" s="93">
        <v>37</v>
      </c>
      <c r="G13" s="421">
        <f t="shared" si="0"/>
        <v>37</v>
      </c>
      <c r="H13" s="99">
        <v>0</v>
      </c>
      <c r="I13" s="93">
        <v>0</v>
      </c>
      <c r="J13" s="421">
        <f t="shared" si="1"/>
        <v>0</v>
      </c>
      <c r="K13" s="206">
        <f t="shared" si="2"/>
        <v>0</v>
      </c>
      <c r="L13" s="235">
        <f>C13+F13+I13</f>
        <v>57</v>
      </c>
      <c r="M13" s="207">
        <f>D13+G13+J13</f>
        <v>57</v>
      </c>
      <c r="N13" s="32"/>
      <c r="O13" s="32"/>
    </row>
    <row r="14" spans="1:15" ht="54.75" customHeight="1" thickBot="1">
      <c r="A14" s="23" t="s">
        <v>130</v>
      </c>
      <c r="B14" s="493">
        <v>0</v>
      </c>
      <c r="C14" s="415">
        <v>3</v>
      </c>
      <c r="D14" s="82">
        <f>SUM(B14:C14)</f>
        <v>3</v>
      </c>
      <c r="E14" s="99">
        <v>0</v>
      </c>
      <c r="F14" s="93">
        <v>15</v>
      </c>
      <c r="G14" s="421">
        <f t="shared" si="0"/>
        <v>15</v>
      </c>
      <c r="H14" s="99">
        <v>0</v>
      </c>
      <c r="I14" s="93">
        <v>0</v>
      </c>
      <c r="J14" s="421">
        <f t="shared" si="1"/>
        <v>0</v>
      </c>
      <c r="K14" s="206">
        <f t="shared" si="2"/>
        <v>0</v>
      </c>
      <c r="L14" s="235">
        <f>C14+F14+I14</f>
        <v>18</v>
      </c>
      <c r="M14" s="207">
        <f>D14+G14+J14</f>
        <v>18</v>
      </c>
      <c r="N14" s="32"/>
      <c r="O14" s="32"/>
    </row>
    <row r="15" spans="1:15" ht="36.75" customHeight="1" thickBot="1">
      <c r="A15" s="19" t="s">
        <v>12</v>
      </c>
      <c r="B15" s="58">
        <f>SUM(B8:B14)</f>
        <v>5</v>
      </c>
      <c r="C15" s="58">
        <f>SUM(C8:C14)</f>
        <v>131</v>
      </c>
      <c r="D15" s="58">
        <f>SUM(D8:D14)</f>
        <v>136</v>
      </c>
      <c r="E15" s="58">
        <f aca="true" t="shared" si="3" ref="E15:K15">SUM(E8:E14)</f>
        <v>0</v>
      </c>
      <c r="F15" s="58">
        <f t="shared" si="3"/>
        <v>162</v>
      </c>
      <c r="G15" s="58">
        <f t="shared" si="3"/>
        <v>162</v>
      </c>
      <c r="H15" s="58">
        <f t="shared" si="3"/>
        <v>0</v>
      </c>
      <c r="I15" s="58">
        <f t="shared" si="3"/>
        <v>0</v>
      </c>
      <c r="J15" s="58">
        <f t="shared" si="3"/>
        <v>0</v>
      </c>
      <c r="K15" s="58">
        <f t="shared" si="3"/>
        <v>5</v>
      </c>
      <c r="L15" s="58">
        <f>SUM(L8:L14)</f>
        <v>293</v>
      </c>
      <c r="M15" s="62">
        <f>SUM(M8:M14)</f>
        <v>298</v>
      </c>
      <c r="N15" s="32"/>
      <c r="O15" s="32"/>
    </row>
    <row r="16" spans="1:15" ht="27" customHeight="1" thickBot="1">
      <c r="A16" s="19" t="s">
        <v>23</v>
      </c>
      <c r="B16" s="56"/>
      <c r="C16" s="161"/>
      <c r="D16" s="162"/>
      <c r="E16" s="56"/>
      <c r="F16" s="161"/>
      <c r="G16" s="162"/>
      <c r="H16" s="56"/>
      <c r="I16" s="161"/>
      <c r="J16" s="162"/>
      <c r="K16" s="57"/>
      <c r="L16" s="161"/>
      <c r="M16" s="163"/>
      <c r="N16" s="32"/>
      <c r="O16" s="32"/>
    </row>
    <row r="17" spans="1:15" ht="31.5" customHeight="1">
      <c r="A17" s="41" t="s">
        <v>11</v>
      </c>
      <c r="B17" s="4"/>
      <c r="C17" s="6"/>
      <c r="D17" s="21"/>
      <c r="E17" s="4"/>
      <c r="F17" s="6"/>
      <c r="G17" s="21"/>
      <c r="H17" s="4"/>
      <c r="I17" s="6"/>
      <c r="J17" s="21"/>
      <c r="K17" s="256"/>
      <c r="L17" s="5"/>
      <c r="M17" s="257"/>
      <c r="N17" s="29"/>
      <c r="O17" s="29"/>
    </row>
    <row r="18" spans="1:15" ht="24.75" customHeight="1">
      <c r="A18" s="23" t="s">
        <v>131</v>
      </c>
      <c r="B18" s="251">
        <v>0</v>
      </c>
      <c r="C18" s="93">
        <v>8</v>
      </c>
      <c r="D18" s="83">
        <f aca="true" t="shared" si="4" ref="D18:D23">SUM(B18:C18)</f>
        <v>8</v>
      </c>
      <c r="E18" s="242">
        <v>0</v>
      </c>
      <c r="F18" s="94">
        <v>0</v>
      </c>
      <c r="G18" s="83">
        <f aca="true" t="shared" si="5" ref="G18:G23">SUM(E18:F18)</f>
        <v>0</v>
      </c>
      <c r="H18" s="242">
        <v>0</v>
      </c>
      <c r="I18" s="242">
        <v>0</v>
      </c>
      <c r="J18" s="83">
        <f aca="true" t="shared" si="6" ref="J18:J23">SUM(H18:I18)</f>
        <v>0</v>
      </c>
      <c r="K18" s="213">
        <f aca="true" t="shared" si="7" ref="K18:M22">B18+E18+H18</f>
        <v>0</v>
      </c>
      <c r="L18" s="214">
        <f t="shared" si="7"/>
        <v>8</v>
      </c>
      <c r="M18" s="215">
        <f t="shared" si="7"/>
        <v>8</v>
      </c>
      <c r="N18" s="26"/>
      <c r="O18" s="26"/>
    </row>
    <row r="19" spans="1:15" ht="24.75" customHeight="1">
      <c r="A19" s="225" t="s">
        <v>30</v>
      </c>
      <c r="B19" s="99">
        <v>0</v>
      </c>
      <c r="C19" s="93">
        <v>22</v>
      </c>
      <c r="D19" s="82">
        <f t="shared" si="4"/>
        <v>22</v>
      </c>
      <c r="E19" s="242">
        <v>0</v>
      </c>
      <c r="F19" s="94">
        <v>0</v>
      </c>
      <c r="G19" s="82">
        <f t="shared" si="5"/>
        <v>0</v>
      </c>
      <c r="H19" s="242">
        <v>0</v>
      </c>
      <c r="I19" s="242">
        <v>0</v>
      </c>
      <c r="J19" s="82">
        <f t="shared" si="6"/>
        <v>0</v>
      </c>
      <c r="K19" s="206">
        <f t="shared" si="7"/>
        <v>0</v>
      </c>
      <c r="L19" s="235">
        <f t="shared" si="7"/>
        <v>22</v>
      </c>
      <c r="M19" s="207">
        <f t="shared" si="7"/>
        <v>22</v>
      </c>
      <c r="N19" s="26"/>
      <c r="O19" s="26"/>
    </row>
    <row r="20" spans="1:15" ht="24.75" customHeight="1">
      <c r="A20" s="225" t="s">
        <v>132</v>
      </c>
      <c r="B20" s="99">
        <v>0</v>
      </c>
      <c r="C20" s="93">
        <v>67</v>
      </c>
      <c r="D20" s="82">
        <f t="shared" si="4"/>
        <v>67</v>
      </c>
      <c r="E20" s="242">
        <v>0</v>
      </c>
      <c r="F20" s="94">
        <v>87</v>
      </c>
      <c r="G20" s="82">
        <f t="shared" si="5"/>
        <v>87</v>
      </c>
      <c r="H20" s="242">
        <v>0</v>
      </c>
      <c r="I20" s="242">
        <v>0</v>
      </c>
      <c r="J20" s="82">
        <f t="shared" si="6"/>
        <v>0</v>
      </c>
      <c r="K20" s="206">
        <f t="shared" si="7"/>
        <v>0</v>
      </c>
      <c r="L20" s="235">
        <f t="shared" si="7"/>
        <v>154</v>
      </c>
      <c r="M20" s="207">
        <f t="shared" si="7"/>
        <v>154</v>
      </c>
      <c r="N20" s="26"/>
      <c r="O20" s="26"/>
    </row>
    <row r="21" spans="1:15" ht="24.75" customHeight="1">
      <c r="A21" s="225" t="s">
        <v>129</v>
      </c>
      <c r="B21" s="99">
        <v>5</v>
      </c>
      <c r="C21" s="93">
        <v>8</v>
      </c>
      <c r="D21" s="82">
        <f t="shared" si="4"/>
        <v>13</v>
      </c>
      <c r="E21" s="242">
        <v>0</v>
      </c>
      <c r="F21" s="94">
        <v>19</v>
      </c>
      <c r="G21" s="82">
        <f>SUM(E21:F21)</f>
        <v>19</v>
      </c>
      <c r="H21" s="242">
        <v>0</v>
      </c>
      <c r="I21" s="242">
        <v>0</v>
      </c>
      <c r="J21" s="82">
        <f t="shared" si="6"/>
        <v>0</v>
      </c>
      <c r="K21" s="206">
        <f t="shared" si="7"/>
        <v>5</v>
      </c>
      <c r="L21" s="235">
        <f>C21+F21+I21</f>
        <v>27</v>
      </c>
      <c r="M21" s="207">
        <f>D21+G21+J21</f>
        <v>32</v>
      </c>
      <c r="N21" s="26"/>
      <c r="O21" s="26"/>
    </row>
    <row r="22" spans="1:15" ht="24.75" customHeight="1">
      <c r="A22" s="23" t="s">
        <v>133</v>
      </c>
      <c r="B22" s="99">
        <v>0</v>
      </c>
      <c r="C22" s="93">
        <v>20</v>
      </c>
      <c r="D22" s="82">
        <f t="shared" si="4"/>
        <v>20</v>
      </c>
      <c r="E22" s="242">
        <v>0</v>
      </c>
      <c r="F22" s="94">
        <v>36</v>
      </c>
      <c r="G22" s="82">
        <f t="shared" si="5"/>
        <v>36</v>
      </c>
      <c r="H22" s="242">
        <v>0</v>
      </c>
      <c r="I22" s="242">
        <v>0</v>
      </c>
      <c r="J22" s="82">
        <f t="shared" si="6"/>
        <v>0</v>
      </c>
      <c r="K22" s="206">
        <f t="shared" si="7"/>
        <v>0</v>
      </c>
      <c r="L22" s="235">
        <f>C22+F22+I22</f>
        <v>56</v>
      </c>
      <c r="M22" s="207">
        <f t="shared" si="7"/>
        <v>56</v>
      </c>
      <c r="N22" s="26"/>
      <c r="O22" s="26"/>
    </row>
    <row r="23" spans="1:15" ht="54" customHeight="1" thickBot="1">
      <c r="A23" s="23" t="s">
        <v>130</v>
      </c>
      <c r="B23" s="99">
        <v>0</v>
      </c>
      <c r="C23" s="170">
        <v>2</v>
      </c>
      <c r="D23" s="82">
        <f t="shared" si="4"/>
        <v>2</v>
      </c>
      <c r="E23" s="494">
        <v>0</v>
      </c>
      <c r="F23" s="94">
        <v>13</v>
      </c>
      <c r="G23" s="82">
        <f t="shared" si="5"/>
        <v>13</v>
      </c>
      <c r="H23" s="242">
        <v>0</v>
      </c>
      <c r="I23" s="242">
        <v>0</v>
      </c>
      <c r="J23" s="82">
        <f t="shared" si="6"/>
        <v>0</v>
      </c>
      <c r="K23" s="206">
        <f>B23+E23+H23</f>
        <v>0</v>
      </c>
      <c r="L23" s="235">
        <f>C23+F23+I23</f>
        <v>15</v>
      </c>
      <c r="M23" s="207">
        <f>D23+G23+J23</f>
        <v>15</v>
      </c>
      <c r="N23" s="26"/>
      <c r="O23" s="26"/>
    </row>
    <row r="24" spans="1:15" ht="24.75" customHeight="1" thickBot="1">
      <c r="A24" s="2" t="s">
        <v>8</v>
      </c>
      <c r="B24" s="208">
        <f aca="true" t="shared" si="8" ref="B24:K24">SUM(B18:B23)</f>
        <v>5</v>
      </c>
      <c r="C24" s="208">
        <f>SUM(C18:C23)</f>
        <v>127</v>
      </c>
      <c r="D24" s="208">
        <f>SUM(D18:D23)</f>
        <v>132</v>
      </c>
      <c r="E24" s="208">
        <f t="shared" si="8"/>
        <v>0</v>
      </c>
      <c r="F24" s="208">
        <f>SUM(F18:F23)</f>
        <v>155</v>
      </c>
      <c r="G24" s="172">
        <f>SUM(G18:G23)</f>
        <v>155</v>
      </c>
      <c r="H24" s="208">
        <f t="shared" si="8"/>
        <v>0</v>
      </c>
      <c r="I24" s="208">
        <f t="shared" si="8"/>
        <v>0</v>
      </c>
      <c r="J24" s="172">
        <f t="shared" si="8"/>
        <v>0</v>
      </c>
      <c r="K24" s="208">
        <f t="shared" si="8"/>
        <v>5</v>
      </c>
      <c r="L24" s="208">
        <f>SUM(L18:L23)</f>
        <v>282</v>
      </c>
      <c r="M24" s="172">
        <f>SUM(M18:M23)</f>
        <v>287</v>
      </c>
      <c r="N24" s="33"/>
      <c r="O24" s="33"/>
    </row>
    <row r="25" spans="1:15" ht="24.75" customHeight="1">
      <c r="A25" s="220" t="s">
        <v>26</v>
      </c>
      <c r="B25" s="236"/>
      <c r="C25" s="237"/>
      <c r="D25" s="238"/>
      <c r="E25" s="236"/>
      <c r="F25" s="237"/>
      <c r="G25" s="238"/>
      <c r="H25" s="239"/>
      <c r="I25" s="240"/>
      <c r="J25" s="241"/>
      <c r="K25" s="209"/>
      <c r="L25" s="210"/>
      <c r="M25" s="211"/>
      <c r="N25" s="26"/>
      <c r="O25" s="26"/>
    </row>
    <row r="26" spans="1:15" ht="24.75" customHeight="1">
      <c r="A26" s="23" t="s">
        <v>131</v>
      </c>
      <c r="B26" s="99">
        <v>0</v>
      </c>
      <c r="C26" s="93">
        <v>0</v>
      </c>
      <c r="D26" s="82">
        <f aca="true" t="shared" si="9" ref="D26:D31">SUM(B26:C26)</f>
        <v>0</v>
      </c>
      <c r="E26" s="242">
        <v>0</v>
      </c>
      <c r="F26" s="94">
        <v>0</v>
      </c>
      <c r="G26" s="82">
        <f aca="true" t="shared" si="10" ref="G26:G31">SUM(E26:F26)</f>
        <v>0</v>
      </c>
      <c r="H26" s="242">
        <v>0</v>
      </c>
      <c r="I26" s="242">
        <v>0</v>
      </c>
      <c r="J26" s="82">
        <f aca="true" t="shared" si="11" ref="J26:J31">SUM(H26:I26)</f>
        <v>0</v>
      </c>
      <c r="K26" s="206">
        <f aca="true" t="shared" si="12" ref="K26:M31">B26+E26+H26</f>
        <v>0</v>
      </c>
      <c r="L26" s="235">
        <f t="shared" si="12"/>
        <v>0</v>
      </c>
      <c r="M26" s="207">
        <f t="shared" si="12"/>
        <v>0</v>
      </c>
      <c r="N26" s="26"/>
      <c r="O26" s="26"/>
    </row>
    <row r="27" spans="1:15" ht="26.25" customHeight="1">
      <c r="A27" s="225" t="s">
        <v>30</v>
      </c>
      <c r="B27" s="99">
        <v>0</v>
      </c>
      <c r="C27" s="93">
        <v>1</v>
      </c>
      <c r="D27" s="82">
        <v>1</v>
      </c>
      <c r="E27" s="242">
        <v>0</v>
      </c>
      <c r="F27" s="94">
        <v>0</v>
      </c>
      <c r="G27" s="82">
        <f t="shared" si="10"/>
        <v>0</v>
      </c>
      <c r="H27" s="242">
        <v>0</v>
      </c>
      <c r="I27" s="242">
        <v>0</v>
      </c>
      <c r="J27" s="82">
        <f t="shared" si="11"/>
        <v>0</v>
      </c>
      <c r="K27" s="206">
        <f t="shared" si="12"/>
        <v>0</v>
      </c>
      <c r="L27" s="235">
        <f>C27+F27+I27</f>
        <v>1</v>
      </c>
      <c r="M27" s="207">
        <f>D27+G27+J27</f>
        <v>1</v>
      </c>
      <c r="N27" s="26"/>
      <c r="O27" s="26"/>
    </row>
    <row r="28" spans="1:15" ht="24.75" customHeight="1">
      <c r="A28" s="225" t="s">
        <v>132</v>
      </c>
      <c r="B28" s="99">
        <v>0</v>
      </c>
      <c r="C28" s="93">
        <v>2</v>
      </c>
      <c r="D28" s="82">
        <f t="shared" si="9"/>
        <v>2</v>
      </c>
      <c r="E28" s="242">
        <v>0</v>
      </c>
      <c r="F28" s="94">
        <v>3</v>
      </c>
      <c r="G28" s="82">
        <f t="shared" si="10"/>
        <v>3</v>
      </c>
      <c r="H28" s="242">
        <v>0</v>
      </c>
      <c r="I28" s="242">
        <v>0</v>
      </c>
      <c r="J28" s="82">
        <f t="shared" si="11"/>
        <v>0</v>
      </c>
      <c r="K28" s="206">
        <f t="shared" si="12"/>
        <v>0</v>
      </c>
      <c r="L28" s="235">
        <f t="shared" si="12"/>
        <v>5</v>
      </c>
      <c r="M28" s="207">
        <f t="shared" si="12"/>
        <v>5</v>
      </c>
      <c r="N28" s="33"/>
      <c r="O28" s="33"/>
    </row>
    <row r="29" spans="1:15" ht="28.5" customHeight="1">
      <c r="A29" s="225" t="s">
        <v>129</v>
      </c>
      <c r="B29" s="99">
        <v>0</v>
      </c>
      <c r="C29" s="93">
        <v>0</v>
      </c>
      <c r="D29" s="82">
        <f t="shared" si="9"/>
        <v>0</v>
      </c>
      <c r="E29" s="242">
        <v>0</v>
      </c>
      <c r="F29" s="94">
        <v>1</v>
      </c>
      <c r="G29" s="82">
        <f t="shared" si="10"/>
        <v>1</v>
      </c>
      <c r="H29" s="242">
        <v>0</v>
      </c>
      <c r="I29" s="242">
        <v>0</v>
      </c>
      <c r="J29" s="82">
        <f t="shared" si="11"/>
        <v>0</v>
      </c>
      <c r="K29" s="206">
        <f>B29+E29+H29</f>
        <v>0</v>
      </c>
      <c r="L29" s="235">
        <f>C29+F29+I29</f>
        <v>1</v>
      </c>
      <c r="M29" s="207">
        <f>D29+G29+J29</f>
        <v>1</v>
      </c>
      <c r="N29" s="33"/>
      <c r="O29" s="33"/>
    </row>
    <row r="30" spans="1:15" ht="32.25" customHeight="1">
      <c r="A30" s="23" t="s">
        <v>133</v>
      </c>
      <c r="B30" s="99">
        <v>0</v>
      </c>
      <c r="C30" s="93">
        <v>0</v>
      </c>
      <c r="D30" s="82">
        <f t="shared" si="9"/>
        <v>0</v>
      </c>
      <c r="E30" s="242">
        <v>0</v>
      </c>
      <c r="F30" s="94">
        <v>1</v>
      </c>
      <c r="G30" s="82">
        <f t="shared" si="10"/>
        <v>1</v>
      </c>
      <c r="H30" s="242">
        <v>0</v>
      </c>
      <c r="I30" s="242">
        <v>0</v>
      </c>
      <c r="J30" s="82">
        <f t="shared" si="11"/>
        <v>0</v>
      </c>
      <c r="K30" s="206">
        <f t="shared" si="12"/>
        <v>0</v>
      </c>
      <c r="L30" s="235">
        <f t="shared" si="12"/>
        <v>1</v>
      </c>
      <c r="M30" s="207">
        <f t="shared" si="12"/>
        <v>1</v>
      </c>
      <c r="N30" s="34"/>
      <c r="O30" s="34"/>
    </row>
    <row r="31" spans="1:15" ht="52.5" customHeight="1" thickBot="1">
      <c r="A31" s="23" t="s">
        <v>130</v>
      </c>
      <c r="B31" s="99">
        <v>0</v>
      </c>
      <c r="C31" s="93">
        <v>1</v>
      </c>
      <c r="D31" s="82">
        <f t="shared" si="9"/>
        <v>1</v>
      </c>
      <c r="E31" s="242">
        <v>0</v>
      </c>
      <c r="F31" s="94">
        <v>2</v>
      </c>
      <c r="G31" s="82">
        <f t="shared" si="10"/>
        <v>2</v>
      </c>
      <c r="H31" s="242">
        <v>0</v>
      </c>
      <c r="I31" s="242">
        <v>0</v>
      </c>
      <c r="J31" s="82">
        <f t="shared" si="11"/>
        <v>0</v>
      </c>
      <c r="K31" s="206">
        <f t="shared" si="12"/>
        <v>0</v>
      </c>
      <c r="L31" s="235">
        <f t="shared" si="12"/>
        <v>3</v>
      </c>
      <c r="M31" s="207">
        <f t="shared" si="12"/>
        <v>3</v>
      </c>
      <c r="N31" s="33"/>
      <c r="O31" s="33"/>
    </row>
    <row r="32" spans="1:15" ht="36.75" customHeight="1" thickBot="1">
      <c r="A32" s="2" t="s">
        <v>13</v>
      </c>
      <c r="B32" s="171">
        <f aca="true" t="shared" si="13" ref="B32:K32">SUM(B26:B31)</f>
        <v>0</v>
      </c>
      <c r="C32" s="171">
        <f>SUM(C26:C31)</f>
        <v>4</v>
      </c>
      <c r="D32" s="171">
        <f>SUM(D26:D31)</f>
        <v>4</v>
      </c>
      <c r="E32" s="171">
        <f t="shared" si="13"/>
        <v>0</v>
      </c>
      <c r="F32" s="171">
        <f t="shared" si="13"/>
        <v>7</v>
      </c>
      <c r="G32" s="171">
        <f t="shared" si="13"/>
        <v>7</v>
      </c>
      <c r="H32" s="243">
        <f t="shared" si="13"/>
        <v>0</v>
      </c>
      <c r="I32" s="243">
        <f t="shared" si="13"/>
        <v>0</v>
      </c>
      <c r="J32" s="243">
        <f t="shared" si="13"/>
        <v>0</v>
      </c>
      <c r="K32" s="171">
        <f t="shared" si="13"/>
        <v>0</v>
      </c>
      <c r="L32" s="171">
        <f>SUM(L26:L31)</f>
        <v>11</v>
      </c>
      <c r="M32" s="172">
        <f>SUM(M26:M31)</f>
        <v>11</v>
      </c>
      <c r="N32" s="26"/>
      <c r="O32" s="26"/>
    </row>
    <row r="33" spans="1:15" ht="30" customHeight="1" thickBot="1">
      <c r="A33" s="35" t="s">
        <v>10</v>
      </c>
      <c r="B33" s="58">
        <f aca="true" t="shared" si="14" ref="B33:K33">B24</f>
        <v>5</v>
      </c>
      <c r="C33" s="58">
        <f>C24</f>
        <v>127</v>
      </c>
      <c r="D33" s="58">
        <f>D24</f>
        <v>132</v>
      </c>
      <c r="E33" s="58">
        <f t="shared" si="14"/>
        <v>0</v>
      </c>
      <c r="F33" s="58">
        <f t="shared" si="14"/>
        <v>155</v>
      </c>
      <c r="G33" s="59">
        <f t="shared" si="14"/>
        <v>155</v>
      </c>
      <c r="H33" s="59">
        <f t="shared" si="14"/>
        <v>0</v>
      </c>
      <c r="I33" s="59">
        <f t="shared" si="14"/>
        <v>0</v>
      </c>
      <c r="J33" s="59">
        <f t="shared" si="14"/>
        <v>0</v>
      </c>
      <c r="K33" s="59">
        <f t="shared" si="14"/>
        <v>5</v>
      </c>
      <c r="L33" s="59">
        <f>L24</f>
        <v>282</v>
      </c>
      <c r="M33" s="62">
        <f>M24</f>
        <v>287</v>
      </c>
      <c r="N33" s="36"/>
      <c r="O33" s="36"/>
    </row>
    <row r="34" spans="1:15" ht="26.25" thickBot="1">
      <c r="A34" s="35" t="s">
        <v>14</v>
      </c>
      <c r="B34" s="58">
        <f aca="true" t="shared" si="15" ref="B34:K34">B32</f>
        <v>0</v>
      </c>
      <c r="C34" s="58">
        <f>C32</f>
        <v>4</v>
      </c>
      <c r="D34" s="58">
        <f>D32</f>
        <v>4</v>
      </c>
      <c r="E34" s="58">
        <f t="shared" si="15"/>
        <v>0</v>
      </c>
      <c r="F34" s="58">
        <f t="shared" si="15"/>
        <v>7</v>
      </c>
      <c r="G34" s="59">
        <f t="shared" si="15"/>
        <v>7</v>
      </c>
      <c r="H34" s="59">
        <f t="shared" si="15"/>
        <v>0</v>
      </c>
      <c r="I34" s="59">
        <f t="shared" si="15"/>
        <v>0</v>
      </c>
      <c r="J34" s="59">
        <f t="shared" si="15"/>
        <v>0</v>
      </c>
      <c r="K34" s="59">
        <f t="shared" si="15"/>
        <v>0</v>
      </c>
      <c r="L34" s="59">
        <f>L32</f>
        <v>11</v>
      </c>
      <c r="M34" s="62">
        <f>M32</f>
        <v>11</v>
      </c>
      <c r="N34" s="27"/>
      <c r="O34" s="27"/>
    </row>
    <row r="35" spans="1:15" ht="26.25" thickBot="1">
      <c r="A35" s="3" t="s">
        <v>15</v>
      </c>
      <c r="B35" s="60">
        <f aca="true" t="shared" si="16" ref="B35:K35">SUM(B33:B34)</f>
        <v>5</v>
      </c>
      <c r="C35" s="60">
        <f>SUM(C33:C34)</f>
        <v>131</v>
      </c>
      <c r="D35" s="60">
        <f>SUM(D33:D34)</f>
        <v>136</v>
      </c>
      <c r="E35" s="60">
        <f t="shared" si="16"/>
        <v>0</v>
      </c>
      <c r="F35" s="60">
        <f t="shared" si="16"/>
        <v>162</v>
      </c>
      <c r="G35" s="61">
        <f t="shared" si="16"/>
        <v>162</v>
      </c>
      <c r="H35" s="61">
        <f t="shared" si="16"/>
        <v>0</v>
      </c>
      <c r="I35" s="61">
        <f t="shared" si="16"/>
        <v>0</v>
      </c>
      <c r="J35" s="61">
        <f t="shared" si="16"/>
        <v>0</v>
      </c>
      <c r="K35" s="61">
        <f t="shared" si="16"/>
        <v>5</v>
      </c>
      <c r="L35" s="61">
        <f>SUM(L33:L34)</f>
        <v>293</v>
      </c>
      <c r="M35" s="63">
        <f>SUM(M33:M34)</f>
        <v>298</v>
      </c>
      <c r="N35" s="27"/>
      <c r="O35" s="27"/>
    </row>
    <row r="36" spans="1:15" ht="12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4" ht="25.5" customHeight="1" hidden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0"/>
    </row>
    <row r="38" spans="1:16" ht="37.5" customHeight="1">
      <c r="A38" s="2415" t="s">
        <v>128</v>
      </c>
      <c r="B38" s="2415"/>
      <c r="C38" s="2415"/>
      <c r="D38" s="2415"/>
      <c r="E38" s="2415"/>
      <c r="F38" s="2415"/>
      <c r="G38" s="2415"/>
      <c r="H38" s="2415"/>
      <c r="I38" s="2415"/>
      <c r="J38" s="2415"/>
      <c r="K38" s="2415"/>
      <c r="L38" s="2415"/>
      <c r="M38" s="2415"/>
      <c r="N38" s="2415"/>
      <c r="O38" s="2415"/>
      <c r="P38" s="2415"/>
    </row>
    <row r="39" spans="2:16" ht="26.2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</sheetData>
  <sheetProtection/>
  <mergeCells count="12">
    <mergeCell ref="K5:M6"/>
    <mergeCell ref="B6:D6"/>
    <mergeCell ref="E6:G6"/>
    <mergeCell ref="H6:J6"/>
    <mergeCell ref="A38:P38"/>
    <mergeCell ref="A1:M1"/>
    <mergeCell ref="A2:M2"/>
    <mergeCell ref="A3:M3"/>
    <mergeCell ref="A5:A7"/>
    <mergeCell ref="B5:D5"/>
    <mergeCell ref="E5:G5"/>
    <mergeCell ref="H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Q28"/>
  <sheetViews>
    <sheetView zoomScale="50" zoomScaleNormal="50" zoomScalePageLayoutView="0" workbookViewId="0" topLeftCell="A1">
      <selection activeCell="I20" sqref="I20"/>
    </sheetView>
  </sheetViews>
  <sheetFormatPr defaultColWidth="9.00390625" defaultRowHeight="12.75"/>
  <cols>
    <col min="1" max="1" width="103.875" style="17" customWidth="1"/>
    <col min="2" max="10" width="19.75390625" style="17" customWidth="1"/>
    <col min="11" max="12" width="10.75390625" style="17" customWidth="1"/>
    <col min="13" max="13" width="9.125" style="17" customWidth="1"/>
    <col min="14" max="14" width="12.875" style="17" customWidth="1"/>
    <col min="15" max="15" width="23.375" style="17" customWidth="1"/>
    <col min="16" max="17" width="9.125" style="17" customWidth="1"/>
    <col min="18" max="18" width="10.625" style="17" bestFit="1" customWidth="1"/>
    <col min="19" max="19" width="11.25390625" style="17" customWidth="1"/>
    <col min="20" max="16384" width="9.125" style="17" customWidth="1"/>
  </cols>
  <sheetData>
    <row r="1" spans="1:17" ht="9" customHeight="1">
      <c r="A1" s="2416"/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</row>
    <row r="2" spans="1:17" ht="30" customHeight="1">
      <c r="A2" s="2416" t="s">
        <v>120</v>
      </c>
      <c r="B2" s="2416"/>
      <c r="C2" s="2416"/>
      <c r="D2" s="2416"/>
      <c r="E2" s="2416"/>
      <c r="F2" s="2416"/>
      <c r="G2" s="2416"/>
      <c r="H2" s="2416"/>
      <c r="I2" s="2416"/>
      <c r="J2" s="2416"/>
      <c r="K2" s="49"/>
      <c r="L2" s="49"/>
      <c r="M2" s="49"/>
      <c r="N2" s="49"/>
      <c r="O2" s="49"/>
      <c r="P2" s="49"/>
      <c r="Q2" s="49"/>
    </row>
    <row r="3" spans="1:16" ht="29.25" customHeight="1">
      <c r="A3" s="2417" t="s">
        <v>121</v>
      </c>
      <c r="B3" s="2417"/>
      <c r="C3" s="2417"/>
      <c r="D3" s="2417"/>
      <c r="E3" s="2417"/>
      <c r="F3" s="2417"/>
      <c r="G3" s="2417"/>
      <c r="H3" s="2417"/>
      <c r="I3" s="2417"/>
      <c r="J3" s="2417"/>
      <c r="K3" s="246"/>
      <c r="L3" s="246"/>
      <c r="M3" s="246"/>
      <c r="N3" s="246"/>
      <c r="O3" s="246"/>
      <c r="P3" s="246"/>
    </row>
    <row r="4" spans="1:12" ht="24.75" customHeight="1">
      <c r="A4" s="2416" t="s">
        <v>356</v>
      </c>
      <c r="B4" s="2416"/>
      <c r="C4" s="2416"/>
      <c r="D4" s="2416"/>
      <c r="E4" s="2416"/>
      <c r="F4" s="2416"/>
      <c r="G4" s="2416"/>
      <c r="H4" s="2416"/>
      <c r="I4" s="2416"/>
      <c r="J4" s="2416"/>
      <c r="K4" s="49"/>
      <c r="L4" s="49"/>
    </row>
    <row r="5" ht="19.5" customHeight="1" thickBot="1">
      <c r="A5" s="18"/>
    </row>
    <row r="6" spans="1:12" ht="33" customHeight="1" thickBot="1">
      <c r="A6" s="2418" t="s">
        <v>9</v>
      </c>
      <c r="B6" s="2433" t="s">
        <v>19</v>
      </c>
      <c r="C6" s="2434"/>
      <c r="D6" s="2435"/>
      <c r="E6" s="2433" t="s">
        <v>20</v>
      </c>
      <c r="F6" s="2434"/>
      <c r="G6" s="2435"/>
      <c r="H6" s="2409" t="s">
        <v>21</v>
      </c>
      <c r="I6" s="2410"/>
      <c r="J6" s="2411"/>
      <c r="K6" s="32"/>
      <c r="L6" s="32"/>
    </row>
    <row r="7" spans="1:12" ht="33" customHeight="1" thickBot="1">
      <c r="A7" s="2419"/>
      <c r="B7" s="2436" t="s">
        <v>5</v>
      </c>
      <c r="C7" s="2437"/>
      <c r="D7" s="2438"/>
      <c r="E7" s="2436" t="s">
        <v>5</v>
      </c>
      <c r="F7" s="2437"/>
      <c r="G7" s="2438"/>
      <c r="H7" s="2412"/>
      <c r="I7" s="2413"/>
      <c r="J7" s="2414"/>
      <c r="K7" s="32"/>
      <c r="L7" s="32"/>
    </row>
    <row r="8" spans="1:12" ht="99.75" customHeight="1" thickBot="1">
      <c r="A8" s="2439"/>
      <c r="B8" s="219" t="s">
        <v>27</v>
      </c>
      <c r="C8" s="222" t="s">
        <v>28</v>
      </c>
      <c r="D8" s="224" t="s">
        <v>4</v>
      </c>
      <c r="E8" s="219" t="s">
        <v>27</v>
      </c>
      <c r="F8" s="222" t="s">
        <v>28</v>
      </c>
      <c r="G8" s="224" t="s">
        <v>4</v>
      </c>
      <c r="H8" s="219" t="s">
        <v>27</v>
      </c>
      <c r="I8" s="222" t="s">
        <v>28</v>
      </c>
      <c r="J8" s="224" t="s">
        <v>4</v>
      </c>
      <c r="K8" s="32"/>
      <c r="L8" s="32"/>
    </row>
    <row r="9" spans="1:12" ht="36.75" customHeight="1">
      <c r="A9" s="155" t="s">
        <v>22</v>
      </c>
      <c r="B9" s="168"/>
      <c r="C9" s="197"/>
      <c r="D9" s="198"/>
      <c r="E9" s="168"/>
      <c r="F9" s="197"/>
      <c r="G9" s="199"/>
      <c r="H9" s="154"/>
      <c r="I9" s="78"/>
      <c r="J9" s="79"/>
      <c r="K9" s="32"/>
      <c r="L9" s="32"/>
    </row>
    <row r="10" spans="1:12" ht="29.25" customHeight="1">
      <c r="A10" s="225" t="s">
        <v>129</v>
      </c>
      <c r="B10" s="99">
        <v>5</v>
      </c>
      <c r="C10" s="93">
        <v>0</v>
      </c>
      <c r="D10" s="15">
        <f>SUM(B10:C10)</f>
        <v>5</v>
      </c>
      <c r="E10" s="99">
        <f aca="true" t="shared" si="0" ref="E10:G11">E20+E15</f>
        <v>0</v>
      </c>
      <c r="F10" s="93">
        <f t="shared" si="0"/>
        <v>0</v>
      </c>
      <c r="G10" s="94">
        <f t="shared" si="0"/>
        <v>0</v>
      </c>
      <c r="H10" s="491">
        <f aca="true" t="shared" si="1" ref="H10:J11">B10+E10</f>
        <v>5</v>
      </c>
      <c r="I10" s="214">
        <f t="shared" si="1"/>
        <v>0</v>
      </c>
      <c r="J10" s="215">
        <f t="shared" si="1"/>
        <v>5</v>
      </c>
      <c r="K10" s="32"/>
      <c r="L10" s="32"/>
    </row>
    <row r="11" spans="1:12" ht="58.5" customHeight="1" thickBot="1">
      <c r="A11" s="23" t="s">
        <v>130</v>
      </c>
      <c r="B11" s="422">
        <v>5</v>
      </c>
      <c r="C11" s="170">
        <f>C10</f>
        <v>0</v>
      </c>
      <c r="D11" s="1429">
        <f>SUM(B11:C11)</f>
        <v>5</v>
      </c>
      <c r="E11" s="99">
        <f t="shared" si="0"/>
        <v>0</v>
      </c>
      <c r="F11" s="93">
        <f t="shared" si="0"/>
        <v>0</v>
      </c>
      <c r="G11" s="94">
        <f t="shared" si="0"/>
        <v>0</v>
      </c>
      <c r="H11" s="492">
        <f t="shared" si="1"/>
        <v>5</v>
      </c>
      <c r="I11" s="217">
        <f t="shared" si="1"/>
        <v>0</v>
      </c>
      <c r="J11" s="218">
        <f t="shared" si="1"/>
        <v>5</v>
      </c>
      <c r="K11" s="32"/>
      <c r="L11" s="32"/>
    </row>
    <row r="12" spans="1:12" ht="36.75" customHeight="1" thickBot="1">
      <c r="A12" s="19" t="s">
        <v>12</v>
      </c>
      <c r="B12" s="58">
        <f aca="true" t="shared" si="2" ref="B12:G12">SUM(B9:B11)</f>
        <v>10</v>
      </c>
      <c r="C12" s="58">
        <f t="shared" si="2"/>
        <v>0</v>
      </c>
      <c r="D12" s="58">
        <f t="shared" si="2"/>
        <v>10</v>
      </c>
      <c r="E12" s="58">
        <f t="shared" si="2"/>
        <v>0</v>
      </c>
      <c r="F12" s="58">
        <f t="shared" si="2"/>
        <v>0</v>
      </c>
      <c r="G12" s="58">
        <f t="shared" si="2"/>
        <v>0</v>
      </c>
      <c r="H12" s="58">
        <f>SUM(H10:H11)</f>
        <v>10</v>
      </c>
      <c r="I12" s="58">
        <f>SUM(I10:I11)</f>
        <v>0</v>
      </c>
      <c r="J12" s="62">
        <f>SUM(J10:J11)</f>
        <v>10</v>
      </c>
      <c r="K12" s="32"/>
      <c r="L12" s="32"/>
    </row>
    <row r="13" spans="1:12" ht="27" customHeight="1" thickBot="1">
      <c r="A13" s="19" t="s">
        <v>23</v>
      </c>
      <c r="B13" s="56"/>
      <c r="C13" s="161"/>
      <c r="D13" s="162"/>
      <c r="E13" s="56"/>
      <c r="F13" s="161"/>
      <c r="G13" s="162"/>
      <c r="H13" s="57"/>
      <c r="I13" s="161"/>
      <c r="J13" s="163"/>
      <c r="K13" s="32"/>
      <c r="L13" s="32"/>
    </row>
    <row r="14" spans="1:12" ht="31.5" customHeight="1" thickBot="1">
      <c r="A14" s="41" t="s">
        <v>11</v>
      </c>
      <c r="B14" s="4"/>
      <c r="C14" s="6"/>
      <c r="D14" s="21"/>
      <c r="E14" s="4"/>
      <c r="F14" s="6"/>
      <c r="G14" s="21"/>
      <c r="H14" s="57"/>
      <c r="I14" s="88"/>
      <c r="J14" s="95"/>
      <c r="K14" s="29"/>
      <c r="L14" s="29"/>
    </row>
    <row r="15" spans="1:12" ht="24.75" customHeight="1">
      <c r="A15" s="225" t="s">
        <v>129</v>
      </c>
      <c r="B15" s="76">
        <v>5</v>
      </c>
      <c r="C15" s="76">
        <v>0</v>
      </c>
      <c r="D15" s="193">
        <f>SUM(B15:C15)</f>
        <v>5</v>
      </c>
      <c r="E15" s="76">
        <v>0</v>
      </c>
      <c r="F15" s="76">
        <v>0</v>
      </c>
      <c r="G15" s="193">
        <f>SUM(E15:F15)</f>
        <v>0</v>
      </c>
      <c r="H15" s="204">
        <f aca="true" t="shared" si="3" ref="H15:J16">B15+E15</f>
        <v>5</v>
      </c>
      <c r="I15" s="204">
        <f t="shared" si="3"/>
        <v>0</v>
      </c>
      <c r="J15" s="205">
        <f t="shared" si="3"/>
        <v>5</v>
      </c>
      <c r="K15" s="26"/>
      <c r="L15" s="26"/>
    </row>
    <row r="16" spans="1:12" ht="57.75" customHeight="1" thickBot="1">
      <c r="A16" s="23" t="s">
        <v>130</v>
      </c>
      <c r="B16" s="8">
        <v>5</v>
      </c>
      <c r="C16" s="8">
        <v>0</v>
      </c>
      <c r="D16" s="15">
        <f>SUM(B16:C16)</f>
        <v>5</v>
      </c>
      <c r="E16" s="8">
        <v>0</v>
      </c>
      <c r="F16" s="8">
        <v>0</v>
      </c>
      <c r="G16" s="15">
        <f>SUM(E16:F16)</f>
        <v>0</v>
      </c>
      <c r="H16" s="206">
        <f t="shared" si="3"/>
        <v>5</v>
      </c>
      <c r="I16" s="206">
        <f t="shared" si="3"/>
        <v>0</v>
      </c>
      <c r="J16" s="207">
        <f t="shared" si="3"/>
        <v>5</v>
      </c>
      <c r="K16" s="26"/>
      <c r="L16" s="26"/>
    </row>
    <row r="17" spans="1:12" ht="24.75" customHeight="1" thickBot="1">
      <c r="A17" s="2" t="s">
        <v>8</v>
      </c>
      <c r="B17" s="53">
        <f aca="true" t="shared" si="4" ref="B17:J17">SUM(B15:B16)</f>
        <v>10</v>
      </c>
      <c r="C17" s="53">
        <f t="shared" si="4"/>
        <v>0</v>
      </c>
      <c r="D17" s="53">
        <f t="shared" si="4"/>
        <v>10</v>
      </c>
      <c r="E17" s="53">
        <f t="shared" si="4"/>
        <v>0</v>
      </c>
      <c r="F17" s="53">
        <f t="shared" si="4"/>
        <v>0</v>
      </c>
      <c r="G17" s="1">
        <f t="shared" si="4"/>
        <v>0</v>
      </c>
      <c r="H17" s="208">
        <f t="shared" si="4"/>
        <v>10</v>
      </c>
      <c r="I17" s="208">
        <f t="shared" si="4"/>
        <v>0</v>
      </c>
      <c r="J17" s="172">
        <f t="shared" si="4"/>
        <v>10</v>
      </c>
      <c r="K17" s="33"/>
      <c r="L17" s="33"/>
    </row>
    <row r="18" spans="1:12" ht="24.75" customHeight="1" thickBot="1">
      <c r="A18" s="220" t="s">
        <v>26</v>
      </c>
      <c r="B18" s="186"/>
      <c r="C18" s="187"/>
      <c r="D18" s="188"/>
      <c r="E18" s="186"/>
      <c r="F18" s="187"/>
      <c r="G18" s="195"/>
      <c r="H18" s="209"/>
      <c r="I18" s="210"/>
      <c r="J18" s="211"/>
      <c r="K18" s="26"/>
      <c r="L18" s="26"/>
    </row>
    <row r="19" spans="1:12" ht="24.75" customHeight="1">
      <c r="A19" s="225" t="s">
        <v>129</v>
      </c>
      <c r="B19" s="194">
        <v>0</v>
      </c>
      <c r="C19" s="13">
        <v>0</v>
      </c>
      <c r="D19" s="16">
        <f>SUM(B19:C19)</f>
        <v>0</v>
      </c>
      <c r="E19" s="12">
        <v>0</v>
      </c>
      <c r="F19" s="178">
        <v>0</v>
      </c>
      <c r="G19" s="16">
        <f>SUM(E19:F19)</f>
        <v>0</v>
      </c>
      <c r="H19" s="204">
        <f aca="true" t="shared" si="5" ref="H19:J20">B19+E19</f>
        <v>0</v>
      </c>
      <c r="I19" s="212">
        <f t="shared" si="5"/>
        <v>0</v>
      </c>
      <c r="J19" s="205">
        <f t="shared" si="5"/>
        <v>0</v>
      </c>
      <c r="K19" s="26"/>
      <c r="L19" s="26"/>
    </row>
    <row r="20" spans="1:12" ht="66" customHeight="1" thickBot="1">
      <c r="A20" s="23" t="s">
        <v>130</v>
      </c>
      <c r="B20" s="192">
        <v>0</v>
      </c>
      <c r="C20" s="9">
        <v>0</v>
      </c>
      <c r="D20" s="15">
        <f>SUM(B20:C20)</f>
        <v>0</v>
      </c>
      <c r="E20" s="8">
        <v>0</v>
      </c>
      <c r="F20" s="14">
        <v>0</v>
      </c>
      <c r="G20" s="15">
        <f>SUM(E20:F20)</f>
        <v>0</v>
      </c>
      <c r="H20" s="213">
        <f t="shared" si="5"/>
        <v>0</v>
      </c>
      <c r="I20" s="214">
        <f t="shared" si="5"/>
        <v>0</v>
      </c>
      <c r="J20" s="215">
        <f t="shared" si="5"/>
        <v>0</v>
      </c>
      <c r="K20" s="26"/>
      <c r="L20" s="26"/>
    </row>
    <row r="21" spans="1:12" ht="36.75" customHeight="1" thickBot="1">
      <c r="A21" s="2" t="s">
        <v>13</v>
      </c>
      <c r="B21" s="47">
        <f aca="true" t="shared" si="6" ref="B21:J21">SUM(B19:B20)</f>
        <v>0</v>
      </c>
      <c r="C21" s="47">
        <f t="shared" si="6"/>
        <v>0</v>
      </c>
      <c r="D21" s="47">
        <f t="shared" si="6"/>
        <v>0</v>
      </c>
      <c r="E21" s="47">
        <f t="shared" si="6"/>
        <v>0</v>
      </c>
      <c r="F21" s="47">
        <f t="shared" si="6"/>
        <v>0</v>
      </c>
      <c r="G21" s="47">
        <f t="shared" si="6"/>
        <v>0</v>
      </c>
      <c r="H21" s="171">
        <f t="shared" si="6"/>
        <v>0</v>
      </c>
      <c r="I21" s="171">
        <f t="shared" si="6"/>
        <v>0</v>
      </c>
      <c r="J21" s="172">
        <f t="shared" si="6"/>
        <v>0</v>
      </c>
      <c r="K21" s="26"/>
      <c r="L21" s="26"/>
    </row>
    <row r="22" spans="1:12" ht="30" customHeight="1" thickBot="1">
      <c r="A22" s="35" t="s">
        <v>10</v>
      </c>
      <c r="B22" s="58">
        <f aca="true" t="shared" si="7" ref="B22:J22">B17</f>
        <v>10</v>
      </c>
      <c r="C22" s="58">
        <f t="shared" si="7"/>
        <v>0</v>
      </c>
      <c r="D22" s="58">
        <f t="shared" si="7"/>
        <v>10</v>
      </c>
      <c r="E22" s="58">
        <f t="shared" si="7"/>
        <v>0</v>
      </c>
      <c r="F22" s="58">
        <f t="shared" si="7"/>
        <v>0</v>
      </c>
      <c r="G22" s="59">
        <f t="shared" si="7"/>
        <v>0</v>
      </c>
      <c r="H22" s="59">
        <f t="shared" si="7"/>
        <v>10</v>
      </c>
      <c r="I22" s="59">
        <f t="shared" si="7"/>
        <v>0</v>
      </c>
      <c r="J22" s="62">
        <f t="shared" si="7"/>
        <v>10</v>
      </c>
      <c r="K22" s="36"/>
      <c r="L22" s="36"/>
    </row>
    <row r="23" spans="1:12" ht="26.25" thickBot="1">
      <c r="A23" s="35" t="s">
        <v>14</v>
      </c>
      <c r="B23" s="58">
        <f aca="true" t="shared" si="8" ref="B23:J23">B21</f>
        <v>0</v>
      </c>
      <c r="C23" s="58">
        <f t="shared" si="8"/>
        <v>0</v>
      </c>
      <c r="D23" s="58">
        <f t="shared" si="8"/>
        <v>0</v>
      </c>
      <c r="E23" s="58">
        <f t="shared" si="8"/>
        <v>0</v>
      </c>
      <c r="F23" s="58">
        <f t="shared" si="8"/>
        <v>0</v>
      </c>
      <c r="G23" s="59">
        <f t="shared" si="8"/>
        <v>0</v>
      </c>
      <c r="H23" s="59">
        <f t="shared" si="8"/>
        <v>0</v>
      </c>
      <c r="I23" s="59">
        <f t="shared" si="8"/>
        <v>0</v>
      </c>
      <c r="J23" s="62">
        <f t="shared" si="8"/>
        <v>0</v>
      </c>
      <c r="K23" s="27"/>
      <c r="L23" s="27"/>
    </row>
    <row r="24" spans="1:12" ht="26.25" thickBot="1">
      <c r="A24" s="3" t="s">
        <v>15</v>
      </c>
      <c r="B24" s="60">
        <f aca="true" t="shared" si="9" ref="B24:J24">SUM(B22:B23)</f>
        <v>10</v>
      </c>
      <c r="C24" s="60">
        <f t="shared" si="9"/>
        <v>0</v>
      </c>
      <c r="D24" s="60">
        <f t="shared" si="9"/>
        <v>10</v>
      </c>
      <c r="E24" s="60">
        <f t="shared" si="9"/>
        <v>0</v>
      </c>
      <c r="F24" s="60">
        <f t="shared" si="9"/>
        <v>0</v>
      </c>
      <c r="G24" s="61">
        <f t="shared" si="9"/>
        <v>0</v>
      </c>
      <c r="H24" s="61">
        <f t="shared" si="9"/>
        <v>10</v>
      </c>
      <c r="I24" s="61">
        <f t="shared" si="9"/>
        <v>0</v>
      </c>
      <c r="J24" s="63">
        <f t="shared" si="9"/>
        <v>10</v>
      </c>
      <c r="K24" s="27"/>
      <c r="L24" s="27"/>
    </row>
    <row r="25" spans="1:12" ht="12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1" ht="25.5" customHeight="1" hidden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30"/>
    </row>
    <row r="27" spans="1:16" ht="37.5" customHeight="1">
      <c r="A27" s="2429" t="s">
        <v>128</v>
      </c>
      <c r="B27" s="2429"/>
      <c r="C27" s="2429"/>
      <c r="D27" s="2429"/>
      <c r="E27" s="2429"/>
      <c r="F27" s="2429"/>
      <c r="G27" s="2429"/>
      <c r="H27" s="2429"/>
      <c r="I27" s="2429"/>
      <c r="J27" s="2429"/>
      <c r="K27" s="2429"/>
      <c r="L27" s="2429"/>
      <c r="M27" s="2429"/>
      <c r="N27" s="2429"/>
      <c r="O27" s="2429"/>
      <c r="P27" s="2429"/>
    </row>
    <row r="28" spans="2:13" ht="26.25" customHeight="1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</sheetData>
  <sheetProtection/>
  <mergeCells count="11"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  <mergeCell ref="A27:P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T39"/>
  <sheetViews>
    <sheetView zoomScale="50" zoomScaleNormal="50" zoomScalePageLayoutView="0" workbookViewId="0" topLeftCell="A1">
      <selection activeCell="U17" sqref="U17"/>
    </sheetView>
  </sheetViews>
  <sheetFormatPr defaultColWidth="9.00390625" defaultRowHeight="12.75"/>
  <cols>
    <col min="1" max="1" width="88.875" style="17" customWidth="1"/>
    <col min="2" max="2" width="12.75390625" style="17" customWidth="1"/>
    <col min="3" max="3" width="12.875" style="17" customWidth="1"/>
    <col min="4" max="4" width="12.25390625" style="17" customWidth="1"/>
    <col min="5" max="5" width="10.25390625" style="17" customWidth="1"/>
    <col min="6" max="6" width="12.875" style="17" customWidth="1"/>
    <col min="7" max="7" width="11.00390625" style="17" customWidth="1"/>
    <col min="8" max="8" width="11.75390625" style="17" customWidth="1"/>
    <col min="9" max="9" width="13.00390625" style="17" customWidth="1"/>
    <col min="10" max="10" width="12.25390625" style="17" customWidth="1"/>
    <col min="11" max="11" width="12.375" style="17" customWidth="1"/>
    <col min="12" max="12" width="13.25390625" style="17" customWidth="1"/>
    <col min="13" max="13" width="12.00390625" style="17" customWidth="1"/>
    <col min="14" max="14" width="12.625" style="17" customWidth="1"/>
    <col min="15" max="15" width="12.875" style="17" customWidth="1"/>
    <col min="16" max="16" width="10.875" style="17" customWidth="1"/>
    <col min="17" max="18" width="10.75390625" style="17" customWidth="1"/>
    <col min="19" max="19" width="9.125" style="17" customWidth="1"/>
    <col min="20" max="20" width="12.875" style="17" customWidth="1"/>
    <col min="21" max="21" width="23.375" style="17" customWidth="1"/>
    <col min="22" max="23" width="9.125" style="17" customWidth="1"/>
    <col min="24" max="24" width="10.625" style="17" bestFit="1" customWidth="1"/>
    <col min="25" max="25" width="11.25390625" style="17" customWidth="1"/>
    <col min="26" max="16384" width="9.125" style="17" customWidth="1"/>
  </cols>
  <sheetData>
    <row r="1" spans="1:20" ht="39.75" customHeight="1">
      <c r="A1" s="2416" t="s">
        <v>134</v>
      </c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31"/>
      <c r="R1" s="31"/>
      <c r="S1" s="31"/>
      <c r="T1" s="31"/>
    </row>
    <row r="2" spans="1:16" ht="28.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8" ht="37.5" customHeight="1">
      <c r="A3" s="2416" t="s">
        <v>358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416"/>
      <c r="O3" s="2416"/>
      <c r="P3" s="2416"/>
      <c r="Q3" s="49"/>
      <c r="R3" s="49"/>
    </row>
    <row r="4" ht="33" customHeight="1" thickBot="1">
      <c r="A4" s="18"/>
    </row>
    <row r="5" spans="1:18" ht="33" customHeight="1">
      <c r="A5" s="2418" t="s">
        <v>9</v>
      </c>
      <c r="B5" s="2405" t="s">
        <v>0</v>
      </c>
      <c r="C5" s="2425"/>
      <c r="D5" s="2440"/>
      <c r="E5" s="2405" t="s">
        <v>1</v>
      </c>
      <c r="F5" s="2425"/>
      <c r="G5" s="2440"/>
      <c r="H5" s="2405" t="s">
        <v>2</v>
      </c>
      <c r="I5" s="2425"/>
      <c r="J5" s="2440"/>
      <c r="K5" s="2405" t="s">
        <v>3</v>
      </c>
      <c r="L5" s="2425"/>
      <c r="M5" s="2440"/>
      <c r="N5" s="2409" t="s">
        <v>6</v>
      </c>
      <c r="O5" s="2410"/>
      <c r="P5" s="2411"/>
      <c r="Q5" s="32"/>
      <c r="R5" s="32"/>
    </row>
    <row r="6" spans="1:18" ht="33" customHeight="1" thickBot="1">
      <c r="A6" s="2419"/>
      <c r="B6" s="2441"/>
      <c r="C6" s="2442"/>
      <c r="D6" s="2443"/>
      <c r="E6" s="2444"/>
      <c r="F6" s="2445"/>
      <c r="G6" s="2446"/>
      <c r="H6" s="2444"/>
      <c r="I6" s="2445"/>
      <c r="J6" s="2446"/>
      <c r="K6" s="2441"/>
      <c r="L6" s="2442"/>
      <c r="M6" s="2443"/>
      <c r="N6" s="2412"/>
      <c r="O6" s="2413"/>
      <c r="P6" s="2414"/>
      <c r="Q6" s="32"/>
      <c r="R6" s="32"/>
    </row>
    <row r="7" spans="1:18" ht="99.75" customHeight="1" thickBot="1">
      <c r="A7" s="2439"/>
      <c r="B7" s="219" t="s">
        <v>27</v>
      </c>
      <c r="C7" s="222" t="s">
        <v>28</v>
      </c>
      <c r="D7" s="223" t="s">
        <v>4</v>
      </c>
      <c r="E7" s="219" t="s">
        <v>27</v>
      </c>
      <c r="F7" s="222" t="s">
        <v>28</v>
      </c>
      <c r="G7" s="223" t="s">
        <v>4</v>
      </c>
      <c r="H7" s="219" t="s">
        <v>27</v>
      </c>
      <c r="I7" s="222" t="s">
        <v>28</v>
      </c>
      <c r="J7" s="223" t="s">
        <v>4</v>
      </c>
      <c r="K7" s="219" t="s">
        <v>27</v>
      </c>
      <c r="L7" s="222" t="s">
        <v>28</v>
      </c>
      <c r="M7" s="223" t="s">
        <v>4</v>
      </c>
      <c r="N7" s="219" t="s">
        <v>27</v>
      </c>
      <c r="O7" s="222" t="s">
        <v>28</v>
      </c>
      <c r="P7" s="224" t="s">
        <v>4</v>
      </c>
      <c r="Q7" s="32"/>
      <c r="R7" s="32"/>
    </row>
    <row r="8" spans="1:18" ht="45" customHeight="1" thickBot="1">
      <c r="A8" s="2" t="s">
        <v>22</v>
      </c>
      <c r="B8" s="47"/>
      <c r="C8" s="47"/>
      <c r="D8" s="47"/>
      <c r="E8" s="47"/>
      <c r="F8" s="47"/>
      <c r="G8" s="1"/>
      <c r="H8" s="48"/>
      <c r="I8" s="47"/>
      <c r="J8" s="47"/>
      <c r="K8" s="47"/>
      <c r="L8" s="47"/>
      <c r="M8" s="1"/>
      <c r="N8" s="47"/>
      <c r="O8" s="47"/>
      <c r="P8" s="1"/>
      <c r="Q8" s="32"/>
      <c r="R8" s="32"/>
    </row>
    <row r="9" spans="1:18" ht="28.5" customHeight="1">
      <c r="A9" s="68" t="s">
        <v>22</v>
      </c>
      <c r="B9" s="71"/>
      <c r="C9" s="69"/>
      <c r="D9" s="72"/>
      <c r="E9" s="71"/>
      <c r="F9" s="69"/>
      <c r="G9" s="72"/>
      <c r="H9" s="71"/>
      <c r="I9" s="69"/>
      <c r="J9" s="72"/>
      <c r="K9" s="70"/>
      <c r="L9" s="69"/>
      <c r="M9" s="73"/>
      <c r="N9" s="43"/>
      <c r="O9" s="496"/>
      <c r="P9" s="495"/>
      <c r="Q9" s="32"/>
      <c r="R9" s="32"/>
    </row>
    <row r="10" spans="1:18" ht="28.5" customHeight="1">
      <c r="A10" s="23" t="s">
        <v>135</v>
      </c>
      <c r="B10" s="99">
        <f aca="true" t="shared" si="0" ref="B10:M15">B19+B27</f>
        <v>20</v>
      </c>
      <c r="C10" s="93">
        <f t="shared" si="0"/>
        <v>0</v>
      </c>
      <c r="D10" s="196">
        <f t="shared" si="0"/>
        <v>20</v>
      </c>
      <c r="E10" s="99">
        <f t="shared" si="0"/>
        <v>23</v>
      </c>
      <c r="F10" s="93">
        <f t="shared" si="0"/>
        <v>0</v>
      </c>
      <c r="G10" s="196">
        <f t="shared" si="0"/>
        <v>23</v>
      </c>
      <c r="H10" s="99">
        <f aca="true" t="shared" si="1" ref="H10:M10">H19+H27</f>
        <v>30</v>
      </c>
      <c r="I10" s="93">
        <f t="shared" si="1"/>
        <v>0</v>
      </c>
      <c r="J10" s="196">
        <f t="shared" si="1"/>
        <v>30</v>
      </c>
      <c r="K10" s="99">
        <f t="shared" si="1"/>
        <v>0</v>
      </c>
      <c r="L10" s="93">
        <f t="shared" si="1"/>
        <v>0</v>
      </c>
      <c r="M10" s="196">
        <f t="shared" si="1"/>
        <v>0</v>
      </c>
      <c r="N10" s="621">
        <f aca="true" t="shared" si="2" ref="N10:O15">B10+E10+H10+K10</f>
        <v>73</v>
      </c>
      <c r="O10" s="622">
        <f t="shared" si="2"/>
        <v>0</v>
      </c>
      <c r="P10" s="623">
        <f aca="true" t="shared" si="3" ref="P10:P15">SUM(N10:O10)</f>
        <v>73</v>
      </c>
      <c r="Q10" s="32"/>
      <c r="R10" s="32"/>
    </row>
    <row r="11" spans="1:18" ht="30.75" customHeight="1">
      <c r="A11" s="23" t="s">
        <v>136</v>
      </c>
      <c r="B11" s="99">
        <f t="shared" si="0"/>
        <v>16</v>
      </c>
      <c r="C11" s="93">
        <f t="shared" si="0"/>
        <v>0</v>
      </c>
      <c r="D11" s="196">
        <f t="shared" si="0"/>
        <v>16</v>
      </c>
      <c r="E11" s="99">
        <f t="shared" si="0"/>
        <v>16</v>
      </c>
      <c r="F11" s="93">
        <f t="shared" si="0"/>
        <v>1</v>
      </c>
      <c r="G11" s="196">
        <f t="shared" si="0"/>
        <v>17</v>
      </c>
      <c r="H11" s="99">
        <f t="shared" si="0"/>
        <v>8</v>
      </c>
      <c r="I11" s="93">
        <f t="shared" si="0"/>
        <v>1</v>
      </c>
      <c r="J11" s="196">
        <f t="shared" si="0"/>
        <v>9</v>
      </c>
      <c r="K11" s="99">
        <f t="shared" si="0"/>
        <v>0</v>
      </c>
      <c r="L11" s="93">
        <f t="shared" si="0"/>
        <v>0</v>
      </c>
      <c r="M11" s="196">
        <f t="shared" si="0"/>
        <v>0</v>
      </c>
      <c r="N11" s="621">
        <f t="shared" si="2"/>
        <v>40</v>
      </c>
      <c r="O11" s="622">
        <f t="shared" si="2"/>
        <v>2</v>
      </c>
      <c r="P11" s="623">
        <f t="shared" si="3"/>
        <v>42</v>
      </c>
      <c r="Q11" s="32"/>
      <c r="R11" s="32"/>
    </row>
    <row r="12" spans="1:18" ht="30.75" customHeight="1">
      <c r="A12" s="23" t="s">
        <v>137</v>
      </c>
      <c r="B12" s="99">
        <f t="shared" si="0"/>
        <v>20</v>
      </c>
      <c r="C12" s="93">
        <f t="shared" si="0"/>
        <v>3</v>
      </c>
      <c r="D12" s="196">
        <f t="shared" si="0"/>
        <v>23</v>
      </c>
      <c r="E12" s="99">
        <f t="shared" si="0"/>
        <v>24</v>
      </c>
      <c r="F12" s="93">
        <f t="shared" si="0"/>
        <v>8</v>
      </c>
      <c r="G12" s="196">
        <f t="shared" si="0"/>
        <v>32</v>
      </c>
      <c r="H12" s="99">
        <f t="shared" si="0"/>
        <v>35</v>
      </c>
      <c r="I12" s="93">
        <f t="shared" si="0"/>
        <v>6</v>
      </c>
      <c r="J12" s="196">
        <f t="shared" si="0"/>
        <v>41</v>
      </c>
      <c r="K12" s="99">
        <f t="shared" si="0"/>
        <v>0</v>
      </c>
      <c r="L12" s="93">
        <f t="shared" si="0"/>
        <v>0</v>
      </c>
      <c r="M12" s="196">
        <f t="shared" si="0"/>
        <v>0</v>
      </c>
      <c r="N12" s="621">
        <f t="shared" si="2"/>
        <v>79</v>
      </c>
      <c r="O12" s="622">
        <f t="shared" si="2"/>
        <v>17</v>
      </c>
      <c r="P12" s="623">
        <f t="shared" si="3"/>
        <v>96</v>
      </c>
      <c r="Q12" s="32"/>
      <c r="R12" s="32"/>
    </row>
    <row r="13" spans="1:18" ht="30.75" customHeight="1">
      <c r="A13" s="23" t="s">
        <v>138</v>
      </c>
      <c r="B13" s="99">
        <f t="shared" si="0"/>
        <v>24</v>
      </c>
      <c r="C13" s="93">
        <f t="shared" si="0"/>
        <v>5</v>
      </c>
      <c r="D13" s="196">
        <f t="shared" si="0"/>
        <v>29</v>
      </c>
      <c r="E13" s="99">
        <f t="shared" si="0"/>
        <v>27</v>
      </c>
      <c r="F13" s="93">
        <f t="shared" si="0"/>
        <v>6</v>
      </c>
      <c r="G13" s="196">
        <f t="shared" si="0"/>
        <v>33</v>
      </c>
      <c r="H13" s="99">
        <f t="shared" si="0"/>
        <v>0</v>
      </c>
      <c r="I13" s="93">
        <f t="shared" si="0"/>
        <v>0</v>
      </c>
      <c r="J13" s="196">
        <f t="shared" si="0"/>
        <v>0</v>
      </c>
      <c r="K13" s="99">
        <f t="shared" si="0"/>
        <v>0</v>
      </c>
      <c r="L13" s="93">
        <f t="shared" si="0"/>
        <v>0</v>
      </c>
      <c r="M13" s="196">
        <f t="shared" si="0"/>
        <v>0</v>
      </c>
      <c r="N13" s="621">
        <f t="shared" si="2"/>
        <v>51</v>
      </c>
      <c r="O13" s="622">
        <f t="shared" si="2"/>
        <v>11</v>
      </c>
      <c r="P13" s="623">
        <f t="shared" si="3"/>
        <v>62</v>
      </c>
      <c r="Q13" s="32"/>
      <c r="R13" s="32"/>
    </row>
    <row r="14" spans="1:18" ht="30.75" customHeight="1">
      <c r="A14" s="23" t="s">
        <v>36</v>
      </c>
      <c r="B14" s="99">
        <f t="shared" si="0"/>
        <v>26</v>
      </c>
      <c r="C14" s="93">
        <f t="shared" si="0"/>
        <v>0</v>
      </c>
      <c r="D14" s="196">
        <f t="shared" si="0"/>
        <v>26</v>
      </c>
      <c r="E14" s="99">
        <f t="shared" si="0"/>
        <v>25</v>
      </c>
      <c r="F14" s="93">
        <f t="shared" si="0"/>
        <v>0</v>
      </c>
      <c r="G14" s="196">
        <f t="shared" si="0"/>
        <v>25</v>
      </c>
      <c r="H14" s="99">
        <f t="shared" si="0"/>
        <v>16</v>
      </c>
      <c r="I14" s="93">
        <f t="shared" si="0"/>
        <v>4</v>
      </c>
      <c r="J14" s="196">
        <f t="shared" si="0"/>
        <v>20</v>
      </c>
      <c r="K14" s="99">
        <f t="shared" si="0"/>
        <v>0</v>
      </c>
      <c r="L14" s="93">
        <f t="shared" si="0"/>
        <v>0</v>
      </c>
      <c r="M14" s="196">
        <f t="shared" si="0"/>
        <v>0</v>
      </c>
      <c r="N14" s="621">
        <f t="shared" si="2"/>
        <v>67</v>
      </c>
      <c r="O14" s="622">
        <f t="shared" si="2"/>
        <v>4</v>
      </c>
      <c r="P14" s="623">
        <f t="shared" si="3"/>
        <v>71</v>
      </c>
      <c r="Q14" s="32"/>
      <c r="R14" s="32"/>
    </row>
    <row r="15" spans="1:18" ht="27.75" customHeight="1" thickBot="1">
      <c r="A15" s="23" t="s">
        <v>139</v>
      </c>
      <c r="B15" s="493">
        <f t="shared" si="0"/>
        <v>17</v>
      </c>
      <c r="C15" s="415">
        <f t="shared" si="0"/>
        <v>0</v>
      </c>
      <c r="D15" s="415">
        <f t="shared" si="0"/>
        <v>17</v>
      </c>
      <c r="E15" s="493">
        <f t="shared" si="0"/>
        <v>17</v>
      </c>
      <c r="F15" s="415">
        <f t="shared" si="0"/>
        <v>1</v>
      </c>
      <c r="G15" s="639">
        <f t="shared" si="0"/>
        <v>18</v>
      </c>
      <c r="H15" s="493">
        <f t="shared" si="0"/>
        <v>12</v>
      </c>
      <c r="I15" s="415">
        <f t="shared" si="0"/>
        <v>0</v>
      </c>
      <c r="J15" s="639">
        <f t="shared" si="0"/>
        <v>12</v>
      </c>
      <c r="K15" s="493">
        <f t="shared" si="0"/>
        <v>0</v>
      </c>
      <c r="L15" s="415">
        <f t="shared" si="0"/>
        <v>0</v>
      </c>
      <c r="M15" s="639">
        <f t="shared" si="0"/>
        <v>0</v>
      </c>
      <c r="N15" s="640">
        <f t="shared" si="2"/>
        <v>46</v>
      </c>
      <c r="O15" s="624">
        <f t="shared" si="2"/>
        <v>1</v>
      </c>
      <c r="P15" s="641">
        <f t="shared" si="3"/>
        <v>47</v>
      </c>
      <c r="Q15" s="32"/>
      <c r="R15" s="32"/>
    </row>
    <row r="16" spans="1:19" ht="45" customHeight="1" thickBot="1">
      <c r="A16" s="19" t="s">
        <v>12</v>
      </c>
      <c r="B16" s="58">
        <f aca="true" t="shared" si="4" ref="B16:P16">SUM(B10:B15)</f>
        <v>123</v>
      </c>
      <c r="C16" s="58">
        <f t="shared" si="4"/>
        <v>8</v>
      </c>
      <c r="D16" s="58">
        <f t="shared" si="4"/>
        <v>131</v>
      </c>
      <c r="E16" s="58">
        <f t="shared" si="4"/>
        <v>132</v>
      </c>
      <c r="F16" s="58">
        <f t="shared" si="4"/>
        <v>16</v>
      </c>
      <c r="G16" s="58">
        <f t="shared" si="4"/>
        <v>148</v>
      </c>
      <c r="H16" s="58">
        <f t="shared" si="4"/>
        <v>101</v>
      </c>
      <c r="I16" s="58">
        <f t="shared" si="4"/>
        <v>11</v>
      </c>
      <c r="J16" s="58">
        <f t="shared" si="4"/>
        <v>112</v>
      </c>
      <c r="K16" s="58">
        <f t="shared" si="4"/>
        <v>0</v>
      </c>
      <c r="L16" s="58">
        <f t="shared" si="4"/>
        <v>0</v>
      </c>
      <c r="M16" s="58">
        <f t="shared" si="4"/>
        <v>0</v>
      </c>
      <c r="N16" s="58">
        <f t="shared" si="4"/>
        <v>356</v>
      </c>
      <c r="O16" s="58">
        <f t="shared" si="4"/>
        <v>35</v>
      </c>
      <c r="P16" s="62">
        <f t="shared" si="4"/>
        <v>391</v>
      </c>
      <c r="Q16" s="32"/>
      <c r="R16" s="32"/>
      <c r="S16" s="32"/>
    </row>
    <row r="17" spans="1:18" ht="31.5" customHeight="1" thickBot="1">
      <c r="A17" s="19" t="s">
        <v>23</v>
      </c>
      <c r="B17" s="156"/>
      <c r="C17" s="157"/>
      <c r="D17" s="159"/>
      <c r="E17" s="157"/>
      <c r="F17" s="157"/>
      <c r="G17" s="159"/>
      <c r="H17" s="157"/>
      <c r="I17" s="157"/>
      <c r="J17" s="158"/>
      <c r="K17" s="156"/>
      <c r="L17" s="157"/>
      <c r="M17" s="159"/>
      <c r="N17" s="473"/>
      <c r="O17" s="120"/>
      <c r="P17" s="127"/>
      <c r="Q17" s="29"/>
      <c r="R17" s="29"/>
    </row>
    <row r="18" spans="1:18" ht="24.75" customHeight="1">
      <c r="A18" s="41" t="s">
        <v>11</v>
      </c>
      <c r="B18" s="474"/>
      <c r="C18" s="88"/>
      <c r="D18" s="227"/>
      <c r="E18" s="475"/>
      <c r="F18" s="88"/>
      <c r="G18" s="227"/>
      <c r="H18" s="475"/>
      <c r="I18" s="88" t="s">
        <v>7</v>
      </c>
      <c r="J18" s="89"/>
      <c r="K18" s="474"/>
      <c r="L18" s="88"/>
      <c r="M18" s="227"/>
      <c r="N18" s="625"/>
      <c r="O18" s="626"/>
      <c r="P18" s="627"/>
      <c r="Q18" s="26"/>
      <c r="R18" s="26"/>
    </row>
    <row r="19" spans="1:18" ht="28.5" customHeight="1">
      <c r="A19" s="23" t="s">
        <v>135</v>
      </c>
      <c r="B19" s="99">
        <v>20</v>
      </c>
      <c r="C19" s="93">
        <v>0</v>
      </c>
      <c r="D19" s="94">
        <f aca="true" t="shared" si="5" ref="D19:D24">C19+B19</f>
        <v>20</v>
      </c>
      <c r="E19" s="99">
        <v>22</v>
      </c>
      <c r="F19" s="93">
        <v>0</v>
      </c>
      <c r="G19" s="94">
        <f aca="true" t="shared" si="6" ref="G19:G24">F19+E19</f>
        <v>22</v>
      </c>
      <c r="H19" s="99">
        <v>29</v>
      </c>
      <c r="I19" s="93">
        <v>0</v>
      </c>
      <c r="J19" s="94">
        <f aca="true" t="shared" si="7" ref="J19:J24">I19+H19</f>
        <v>29</v>
      </c>
      <c r="K19" s="99">
        <v>0</v>
      </c>
      <c r="L19" s="93">
        <v>0</v>
      </c>
      <c r="M19" s="94">
        <f aca="true" t="shared" si="8" ref="M19:M24">L19+K19</f>
        <v>0</v>
      </c>
      <c r="N19" s="621">
        <f>B19+E19+H19+K19</f>
        <v>71</v>
      </c>
      <c r="O19" s="622">
        <f aca="true" t="shared" si="9" ref="O19:O32">C19+F19+I19+L19</f>
        <v>0</v>
      </c>
      <c r="P19" s="623">
        <f aca="true" t="shared" si="10" ref="P19:P24">SUM(N19:O19)</f>
        <v>71</v>
      </c>
      <c r="Q19" s="32"/>
      <c r="R19" s="32"/>
    </row>
    <row r="20" spans="1:18" ht="30.75" customHeight="1">
      <c r="A20" s="23" t="s">
        <v>136</v>
      </c>
      <c r="B20" s="99">
        <v>14</v>
      </c>
      <c r="C20" s="93">
        <v>0</v>
      </c>
      <c r="D20" s="94">
        <f t="shared" si="5"/>
        <v>14</v>
      </c>
      <c r="E20" s="99">
        <v>15</v>
      </c>
      <c r="F20" s="93">
        <v>0</v>
      </c>
      <c r="G20" s="94">
        <f t="shared" si="6"/>
        <v>15</v>
      </c>
      <c r="H20" s="99">
        <v>8</v>
      </c>
      <c r="I20" s="93">
        <v>1</v>
      </c>
      <c r="J20" s="94">
        <f t="shared" si="7"/>
        <v>9</v>
      </c>
      <c r="K20" s="99">
        <v>0</v>
      </c>
      <c r="L20" s="93">
        <v>0</v>
      </c>
      <c r="M20" s="94">
        <f t="shared" si="8"/>
        <v>0</v>
      </c>
      <c r="N20" s="621">
        <f aca="true" t="shared" si="11" ref="N20:N25">B20+E20+H20+K20</f>
        <v>37</v>
      </c>
      <c r="O20" s="622">
        <f t="shared" si="9"/>
        <v>1</v>
      </c>
      <c r="P20" s="623">
        <f t="shared" si="10"/>
        <v>38</v>
      </c>
      <c r="Q20" s="32"/>
      <c r="R20" s="32"/>
    </row>
    <row r="21" spans="1:18" ht="30.75" customHeight="1">
      <c r="A21" s="23" t="s">
        <v>137</v>
      </c>
      <c r="B21" s="99">
        <v>20</v>
      </c>
      <c r="C21" s="93">
        <v>3</v>
      </c>
      <c r="D21" s="94">
        <f t="shared" si="5"/>
        <v>23</v>
      </c>
      <c r="E21" s="99">
        <v>24</v>
      </c>
      <c r="F21" s="93">
        <v>8</v>
      </c>
      <c r="G21" s="94">
        <f t="shared" si="6"/>
        <v>32</v>
      </c>
      <c r="H21" s="99">
        <v>34</v>
      </c>
      <c r="I21" s="93">
        <v>6</v>
      </c>
      <c r="J21" s="94">
        <f t="shared" si="7"/>
        <v>40</v>
      </c>
      <c r="K21" s="99">
        <v>0</v>
      </c>
      <c r="L21" s="93">
        <v>0</v>
      </c>
      <c r="M21" s="94">
        <f t="shared" si="8"/>
        <v>0</v>
      </c>
      <c r="N21" s="621">
        <f t="shared" si="11"/>
        <v>78</v>
      </c>
      <c r="O21" s="622">
        <f t="shared" si="9"/>
        <v>17</v>
      </c>
      <c r="P21" s="623">
        <f t="shared" si="10"/>
        <v>95</v>
      </c>
      <c r="Q21" s="32"/>
      <c r="R21" s="32"/>
    </row>
    <row r="22" spans="1:18" ht="30.75" customHeight="1">
      <c r="A22" s="23" t="s">
        <v>138</v>
      </c>
      <c r="B22" s="99">
        <v>24</v>
      </c>
      <c r="C22" s="93">
        <v>5</v>
      </c>
      <c r="D22" s="94">
        <f t="shared" si="5"/>
        <v>29</v>
      </c>
      <c r="E22" s="99">
        <v>25</v>
      </c>
      <c r="F22" s="93">
        <v>6</v>
      </c>
      <c r="G22" s="94">
        <f t="shared" si="6"/>
        <v>31</v>
      </c>
      <c r="H22" s="99">
        <v>0</v>
      </c>
      <c r="I22" s="93">
        <v>0</v>
      </c>
      <c r="J22" s="94">
        <f t="shared" si="7"/>
        <v>0</v>
      </c>
      <c r="K22" s="99">
        <v>0</v>
      </c>
      <c r="L22" s="93">
        <v>0</v>
      </c>
      <c r="M22" s="94">
        <f t="shared" si="8"/>
        <v>0</v>
      </c>
      <c r="N22" s="621">
        <f t="shared" si="11"/>
        <v>49</v>
      </c>
      <c r="O22" s="622">
        <f t="shared" si="9"/>
        <v>11</v>
      </c>
      <c r="P22" s="623">
        <f t="shared" si="10"/>
        <v>60</v>
      </c>
      <c r="Q22" s="32"/>
      <c r="R22" s="32"/>
    </row>
    <row r="23" spans="1:18" ht="30.75" customHeight="1">
      <c r="A23" s="23" t="s">
        <v>36</v>
      </c>
      <c r="B23" s="99">
        <v>23</v>
      </c>
      <c r="C23" s="93">
        <v>0</v>
      </c>
      <c r="D23" s="94">
        <f t="shared" si="5"/>
        <v>23</v>
      </c>
      <c r="E23" s="99">
        <v>25</v>
      </c>
      <c r="F23" s="93">
        <v>0</v>
      </c>
      <c r="G23" s="94">
        <f t="shared" si="6"/>
        <v>25</v>
      </c>
      <c r="H23" s="99">
        <v>16</v>
      </c>
      <c r="I23" s="93">
        <v>3</v>
      </c>
      <c r="J23" s="94">
        <f t="shared" si="7"/>
        <v>19</v>
      </c>
      <c r="K23" s="99">
        <v>0</v>
      </c>
      <c r="L23" s="93">
        <v>0</v>
      </c>
      <c r="M23" s="94">
        <f t="shared" si="8"/>
        <v>0</v>
      </c>
      <c r="N23" s="621">
        <f t="shared" si="11"/>
        <v>64</v>
      </c>
      <c r="O23" s="622">
        <f t="shared" si="9"/>
        <v>3</v>
      </c>
      <c r="P23" s="623">
        <f t="shared" si="10"/>
        <v>67</v>
      </c>
      <c r="Q23" s="32"/>
      <c r="R23" s="32"/>
    </row>
    <row r="24" spans="1:18" ht="27.75" customHeight="1" thickBot="1">
      <c r="A24" s="23" t="s">
        <v>139</v>
      </c>
      <c r="B24" s="99">
        <v>17</v>
      </c>
      <c r="C24" s="93">
        <v>0</v>
      </c>
      <c r="D24" s="94">
        <f t="shared" si="5"/>
        <v>17</v>
      </c>
      <c r="E24" s="99">
        <v>16</v>
      </c>
      <c r="F24" s="93">
        <v>1</v>
      </c>
      <c r="G24" s="94">
        <f t="shared" si="6"/>
        <v>17</v>
      </c>
      <c r="H24" s="99">
        <v>12</v>
      </c>
      <c r="I24" s="93">
        <v>0</v>
      </c>
      <c r="J24" s="94">
        <f t="shared" si="7"/>
        <v>12</v>
      </c>
      <c r="K24" s="99">
        <v>0</v>
      </c>
      <c r="L24" s="93">
        <v>0</v>
      </c>
      <c r="M24" s="94">
        <f t="shared" si="8"/>
        <v>0</v>
      </c>
      <c r="N24" s="640">
        <f t="shared" si="11"/>
        <v>45</v>
      </c>
      <c r="O24" s="624">
        <f t="shared" si="9"/>
        <v>1</v>
      </c>
      <c r="P24" s="623">
        <f t="shared" si="10"/>
        <v>46</v>
      </c>
      <c r="Q24" s="32"/>
      <c r="R24" s="32"/>
    </row>
    <row r="25" spans="1:18" ht="24.75" customHeight="1" thickBot="1">
      <c r="A25" s="39" t="s">
        <v>8</v>
      </c>
      <c r="B25" s="208">
        <f>SUM(B19:B24)</f>
        <v>118</v>
      </c>
      <c r="C25" s="208">
        <f aca="true" t="shared" si="12" ref="C25:M25">SUM(C19:C24)</f>
        <v>8</v>
      </c>
      <c r="D25" s="208">
        <f t="shared" si="12"/>
        <v>126</v>
      </c>
      <c r="E25" s="208">
        <f t="shared" si="12"/>
        <v>127</v>
      </c>
      <c r="F25" s="208">
        <f t="shared" si="12"/>
        <v>15</v>
      </c>
      <c r="G25" s="208">
        <f t="shared" si="12"/>
        <v>142</v>
      </c>
      <c r="H25" s="208">
        <f t="shared" si="12"/>
        <v>99</v>
      </c>
      <c r="I25" s="208">
        <f t="shared" si="12"/>
        <v>10</v>
      </c>
      <c r="J25" s="208">
        <f t="shared" si="12"/>
        <v>109</v>
      </c>
      <c r="K25" s="208">
        <f t="shared" si="12"/>
        <v>0</v>
      </c>
      <c r="L25" s="208">
        <f t="shared" si="12"/>
        <v>0</v>
      </c>
      <c r="M25" s="208">
        <f t="shared" si="12"/>
        <v>0</v>
      </c>
      <c r="N25" s="184">
        <f t="shared" si="11"/>
        <v>344</v>
      </c>
      <c r="O25" s="184">
        <f t="shared" si="9"/>
        <v>33</v>
      </c>
      <c r="P25" s="184">
        <f>D25+G25+J25+M25</f>
        <v>377</v>
      </c>
      <c r="Q25" s="26"/>
      <c r="R25" s="26"/>
    </row>
    <row r="26" spans="1:18" ht="51.75" customHeight="1">
      <c r="A26" s="40" t="s">
        <v>26</v>
      </c>
      <c r="B26" s="482"/>
      <c r="C26" s="483"/>
      <c r="D26" s="484"/>
      <c r="E26" s="485"/>
      <c r="F26" s="483"/>
      <c r="G26" s="486"/>
      <c r="H26" s="96"/>
      <c r="I26" s="487"/>
      <c r="J26" s="488"/>
      <c r="K26" s="96"/>
      <c r="L26" s="487"/>
      <c r="M26" s="488"/>
      <c r="N26" s="2034">
        <f>B26+E26+H26+K26</f>
        <v>0</v>
      </c>
      <c r="O26" s="628">
        <f t="shared" si="9"/>
        <v>0</v>
      </c>
      <c r="P26" s="623">
        <f>SUM(N26:O26)</f>
        <v>0</v>
      </c>
      <c r="Q26" s="26"/>
      <c r="R26" s="26"/>
    </row>
    <row r="27" spans="1:18" ht="28.5" customHeight="1">
      <c r="A27" s="23" t="s">
        <v>135</v>
      </c>
      <c r="B27" s="99">
        <v>0</v>
      </c>
      <c r="C27" s="93">
        <v>0</v>
      </c>
      <c r="D27" s="94">
        <f aca="true" t="shared" si="13" ref="D27:D32">C27+B27</f>
        <v>0</v>
      </c>
      <c r="E27" s="99">
        <v>1</v>
      </c>
      <c r="F27" s="93">
        <v>0</v>
      </c>
      <c r="G27" s="94">
        <f aca="true" t="shared" si="14" ref="G27:G32">F27+E27</f>
        <v>1</v>
      </c>
      <c r="H27" s="99">
        <v>1</v>
      </c>
      <c r="I27" s="93">
        <v>0</v>
      </c>
      <c r="J27" s="94">
        <f aca="true" t="shared" si="15" ref="J27:J32">I27+H27</f>
        <v>1</v>
      </c>
      <c r="K27" s="99">
        <v>0</v>
      </c>
      <c r="L27" s="93">
        <v>0</v>
      </c>
      <c r="M27" s="94">
        <f aca="true" t="shared" si="16" ref="M27:M32">L27+K27</f>
        <v>0</v>
      </c>
      <c r="N27" s="621">
        <f aca="true" t="shared" si="17" ref="N27:N32">B27+E27+H27+K27</f>
        <v>2</v>
      </c>
      <c r="O27" s="622">
        <f t="shared" si="9"/>
        <v>0</v>
      </c>
      <c r="P27" s="623">
        <f aca="true" t="shared" si="18" ref="P27:P32">SUM(N27:O27)</f>
        <v>2</v>
      </c>
      <c r="Q27" s="32"/>
      <c r="R27" s="32"/>
    </row>
    <row r="28" spans="1:18" ht="30.75" customHeight="1">
      <c r="A28" s="23" t="s">
        <v>136</v>
      </c>
      <c r="B28" s="99">
        <v>2</v>
      </c>
      <c r="C28" s="93">
        <v>0</v>
      </c>
      <c r="D28" s="94">
        <f t="shared" si="13"/>
        <v>2</v>
      </c>
      <c r="E28" s="99">
        <v>1</v>
      </c>
      <c r="F28" s="93">
        <v>1</v>
      </c>
      <c r="G28" s="94">
        <f t="shared" si="14"/>
        <v>2</v>
      </c>
      <c r="H28" s="99">
        <v>0</v>
      </c>
      <c r="I28" s="93">
        <v>0</v>
      </c>
      <c r="J28" s="94">
        <f t="shared" si="15"/>
        <v>0</v>
      </c>
      <c r="K28" s="99">
        <v>0</v>
      </c>
      <c r="L28" s="93">
        <v>0</v>
      </c>
      <c r="M28" s="94">
        <f t="shared" si="16"/>
        <v>0</v>
      </c>
      <c r="N28" s="621">
        <f t="shared" si="17"/>
        <v>3</v>
      </c>
      <c r="O28" s="622">
        <f t="shared" si="9"/>
        <v>1</v>
      </c>
      <c r="P28" s="623">
        <f t="shared" si="18"/>
        <v>4</v>
      </c>
      <c r="Q28" s="32"/>
      <c r="R28" s="32"/>
    </row>
    <row r="29" spans="1:18" ht="30.75" customHeight="1">
      <c r="A29" s="23" t="s">
        <v>137</v>
      </c>
      <c r="B29" s="99">
        <v>0</v>
      </c>
      <c r="C29" s="93">
        <v>0</v>
      </c>
      <c r="D29" s="93">
        <v>0</v>
      </c>
      <c r="E29" s="99">
        <v>0</v>
      </c>
      <c r="F29" s="93">
        <v>0</v>
      </c>
      <c r="G29" s="94">
        <f t="shared" si="14"/>
        <v>0</v>
      </c>
      <c r="H29" s="99">
        <v>1</v>
      </c>
      <c r="I29" s="93">
        <v>0</v>
      </c>
      <c r="J29" s="94">
        <f t="shared" si="15"/>
        <v>1</v>
      </c>
      <c r="K29" s="99">
        <v>0</v>
      </c>
      <c r="L29" s="93">
        <v>0</v>
      </c>
      <c r="M29" s="94">
        <f t="shared" si="16"/>
        <v>0</v>
      </c>
      <c r="N29" s="621">
        <f t="shared" si="17"/>
        <v>1</v>
      </c>
      <c r="O29" s="622">
        <f t="shared" si="9"/>
        <v>0</v>
      </c>
      <c r="P29" s="623">
        <f t="shared" si="18"/>
        <v>1</v>
      </c>
      <c r="Q29" s="32"/>
      <c r="R29" s="32"/>
    </row>
    <row r="30" spans="1:18" ht="30.75" customHeight="1">
      <c r="A30" s="23" t="s">
        <v>138</v>
      </c>
      <c r="B30" s="99">
        <v>0</v>
      </c>
      <c r="C30" s="93">
        <v>0</v>
      </c>
      <c r="D30" s="94">
        <f t="shared" si="13"/>
        <v>0</v>
      </c>
      <c r="E30" s="99">
        <v>2</v>
      </c>
      <c r="F30" s="93">
        <v>0</v>
      </c>
      <c r="G30" s="94">
        <f t="shared" si="14"/>
        <v>2</v>
      </c>
      <c r="H30" s="99">
        <v>0</v>
      </c>
      <c r="I30" s="93">
        <v>0</v>
      </c>
      <c r="J30" s="94">
        <f t="shared" si="15"/>
        <v>0</v>
      </c>
      <c r="K30" s="99">
        <v>0</v>
      </c>
      <c r="L30" s="93">
        <v>0</v>
      </c>
      <c r="M30" s="94">
        <f t="shared" si="16"/>
        <v>0</v>
      </c>
      <c r="N30" s="621">
        <f t="shared" si="17"/>
        <v>2</v>
      </c>
      <c r="O30" s="622">
        <f t="shared" si="9"/>
        <v>0</v>
      </c>
      <c r="P30" s="623">
        <f t="shared" si="18"/>
        <v>2</v>
      </c>
      <c r="Q30" s="32"/>
      <c r="R30" s="32"/>
    </row>
    <row r="31" spans="1:18" ht="30.75" customHeight="1">
      <c r="A31" s="23" t="s">
        <v>36</v>
      </c>
      <c r="B31" s="99">
        <v>3</v>
      </c>
      <c r="C31" s="93">
        <v>0</v>
      </c>
      <c r="D31" s="94">
        <f t="shared" si="13"/>
        <v>3</v>
      </c>
      <c r="E31" s="99">
        <v>0</v>
      </c>
      <c r="F31" s="93">
        <v>0</v>
      </c>
      <c r="G31" s="94">
        <f t="shared" si="14"/>
        <v>0</v>
      </c>
      <c r="H31" s="99">
        <v>0</v>
      </c>
      <c r="I31" s="93">
        <v>1</v>
      </c>
      <c r="J31" s="94">
        <f t="shared" si="15"/>
        <v>1</v>
      </c>
      <c r="K31" s="99">
        <v>0</v>
      </c>
      <c r="L31" s="93">
        <v>0</v>
      </c>
      <c r="M31" s="94">
        <f t="shared" si="16"/>
        <v>0</v>
      </c>
      <c r="N31" s="621">
        <f t="shared" si="17"/>
        <v>3</v>
      </c>
      <c r="O31" s="622">
        <f t="shared" si="9"/>
        <v>1</v>
      </c>
      <c r="P31" s="623">
        <f t="shared" si="18"/>
        <v>4</v>
      </c>
      <c r="Q31" s="32"/>
      <c r="R31" s="32"/>
    </row>
    <row r="32" spans="1:18" ht="27.75" customHeight="1" thickBot="1">
      <c r="A32" s="23" t="s">
        <v>139</v>
      </c>
      <c r="B32" s="99">
        <v>0</v>
      </c>
      <c r="C32" s="93">
        <v>0</v>
      </c>
      <c r="D32" s="94">
        <f t="shared" si="13"/>
        <v>0</v>
      </c>
      <c r="E32" s="99">
        <v>1</v>
      </c>
      <c r="F32" s="93">
        <v>0</v>
      </c>
      <c r="G32" s="94">
        <f t="shared" si="14"/>
        <v>1</v>
      </c>
      <c r="H32" s="99">
        <v>0</v>
      </c>
      <c r="I32" s="93">
        <v>0</v>
      </c>
      <c r="J32" s="94">
        <f t="shared" si="15"/>
        <v>0</v>
      </c>
      <c r="K32" s="99">
        <v>0</v>
      </c>
      <c r="L32" s="93">
        <v>0</v>
      </c>
      <c r="M32" s="94">
        <f t="shared" si="16"/>
        <v>0</v>
      </c>
      <c r="N32" s="621">
        <f t="shared" si="17"/>
        <v>1</v>
      </c>
      <c r="O32" s="624">
        <f t="shared" si="9"/>
        <v>0</v>
      </c>
      <c r="P32" s="623">
        <f t="shared" si="18"/>
        <v>1</v>
      </c>
      <c r="Q32" s="32"/>
      <c r="R32" s="32"/>
    </row>
    <row r="33" spans="1:18" ht="26.25" thickBot="1">
      <c r="A33" s="2" t="s">
        <v>13</v>
      </c>
      <c r="B33" s="171">
        <f>SUM(B27:B32)</f>
        <v>5</v>
      </c>
      <c r="C33" s="171">
        <f aca="true" t="shared" si="19" ref="C33:P33">SUM(C27:C32)</f>
        <v>0</v>
      </c>
      <c r="D33" s="171">
        <f t="shared" si="19"/>
        <v>5</v>
      </c>
      <c r="E33" s="171">
        <f t="shared" si="19"/>
        <v>5</v>
      </c>
      <c r="F33" s="171">
        <f t="shared" si="19"/>
        <v>1</v>
      </c>
      <c r="G33" s="171">
        <f t="shared" si="19"/>
        <v>6</v>
      </c>
      <c r="H33" s="171">
        <f t="shared" si="19"/>
        <v>2</v>
      </c>
      <c r="I33" s="171">
        <f t="shared" si="19"/>
        <v>1</v>
      </c>
      <c r="J33" s="171">
        <f t="shared" si="19"/>
        <v>3</v>
      </c>
      <c r="K33" s="171">
        <f t="shared" si="19"/>
        <v>0</v>
      </c>
      <c r="L33" s="171">
        <f t="shared" si="19"/>
        <v>0</v>
      </c>
      <c r="M33" s="171">
        <f t="shared" si="19"/>
        <v>0</v>
      </c>
      <c r="N33" s="171">
        <f t="shared" si="19"/>
        <v>12</v>
      </c>
      <c r="O33" s="171">
        <f t="shared" si="19"/>
        <v>2</v>
      </c>
      <c r="P33" s="172">
        <f t="shared" si="19"/>
        <v>14</v>
      </c>
      <c r="Q33" s="27"/>
      <c r="R33" s="27"/>
    </row>
    <row r="34" spans="1:18" ht="28.5" customHeight="1" thickBot="1">
      <c r="A34" s="35" t="s">
        <v>10</v>
      </c>
      <c r="B34" s="62">
        <f aca="true" t="shared" si="20" ref="B34:O34">B25</f>
        <v>118</v>
      </c>
      <c r="C34" s="62">
        <f t="shared" si="20"/>
        <v>8</v>
      </c>
      <c r="D34" s="62">
        <f t="shared" si="20"/>
        <v>126</v>
      </c>
      <c r="E34" s="62">
        <f t="shared" si="20"/>
        <v>127</v>
      </c>
      <c r="F34" s="62">
        <f t="shared" si="20"/>
        <v>15</v>
      </c>
      <c r="G34" s="62">
        <f t="shared" si="20"/>
        <v>142</v>
      </c>
      <c r="H34" s="62">
        <f t="shared" si="20"/>
        <v>99</v>
      </c>
      <c r="I34" s="62">
        <f t="shared" si="20"/>
        <v>10</v>
      </c>
      <c r="J34" s="62">
        <f t="shared" si="20"/>
        <v>109</v>
      </c>
      <c r="K34" s="62">
        <f t="shared" si="20"/>
        <v>0</v>
      </c>
      <c r="L34" s="62">
        <f t="shared" si="20"/>
        <v>0</v>
      </c>
      <c r="M34" s="62">
        <f t="shared" si="20"/>
        <v>0</v>
      </c>
      <c r="N34" s="62">
        <f t="shared" si="20"/>
        <v>344</v>
      </c>
      <c r="O34" s="62">
        <f t="shared" si="20"/>
        <v>33</v>
      </c>
      <c r="P34" s="62">
        <f>P25</f>
        <v>377</v>
      </c>
      <c r="Q34" s="27"/>
      <c r="R34" s="27"/>
    </row>
    <row r="35" spans="1:17" ht="27.75" customHeight="1" thickBot="1">
      <c r="A35" s="35" t="s">
        <v>14</v>
      </c>
      <c r="B35" s="58">
        <f aca="true" t="shared" si="21" ref="B35:P35">B33</f>
        <v>5</v>
      </c>
      <c r="C35" s="58">
        <f t="shared" si="21"/>
        <v>0</v>
      </c>
      <c r="D35" s="62">
        <f t="shared" si="21"/>
        <v>5</v>
      </c>
      <c r="E35" s="80">
        <f t="shared" si="21"/>
        <v>5</v>
      </c>
      <c r="F35" s="58">
        <f t="shared" si="21"/>
        <v>1</v>
      </c>
      <c r="G35" s="58">
        <f t="shared" si="21"/>
        <v>6</v>
      </c>
      <c r="H35" s="58">
        <f t="shared" si="21"/>
        <v>2</v>
      </c>
      <c r="I35" s="58">
        <f t="shared" si="21"/>
        <v>1</v>
      </c>
      <c r="J35" s="58">
        <f t="shared" si="21"/>
        <v>3</v>
      </c>
      <c r="K35" s="58">
        <f t="shared" si="21"/>
        <v>0</v>
      </c>
      <c r="L35" s="58">
        <f t="shared" si="21"/>
        <v>0</v>
      </c>
      <c r="M35" s="58">
        <f t="shared" si="21"/>
        <v>0</v>
      </c>
      <c r="N35" s="58">
        <f t="shared" si="21"/>
        <v>12</v>
      </c>
      <c r="O35" s="58">
        <f t="shared" si="21"/>
        <v>2</v>
      </c>
      <c r="P35" s="62">
        <f t="shared" si="21"/>
        <v>14</v>
      </c>
      <c r="Q35" s="30"/>
    </row>
    <row r="36" spans="1:18" ht="32.25" customHeight="1" thickBot="1">
      <c r="A36" s="3" t="s">
        <v>15</v>
      </c>
      <c r="B36" s="60">
        <f aca="true" t="shared" si="22" ref="B36:P36">SUM(B34:B35)</f>
        <v>123</v>
      </c>
      <c r="C36" s="60">
        <f t="shared" si="22"/>
        <v>8</v>
      </c>
      <c r="D36" s="63">
        <f t="shared" si="22"/>
        <v>131</v>
      </c>
      <c r="E36" s="81">
        <f t="shared" si="22"/>
        <v>132</v>
      </c>
      <c r="F36" s="60">
        <f t="shared" si="22"/>
        <v>16</v>
      </c>
      <c r="G36" s="60">
        <f t="shared" si="22"/>
        <v>148</v>
      </c>
      <c r="H36" s="60">
        <f t="shared" si="22"/>
        <v>101</v>
      </c>
      <c r="I36" s="60">
        <f t="shared" si="22"/>
        <v>11</v>
      </c>
      <c r="J36" s="60">
        <f t="shared" si="22"/>
        <v>112</v>
      </c>
      <c r="K36" s="60">
        <f t="shared" si="22"/>
        <v>0</v>
      </c>
      <c r="L36" s="60">
        <f t="shared" si="22"/>
        <v>0</v>
      </c>
      <c r="M36" s="60">
        <f t="shared" si="22"/>
        <v>0</v>
      </c>
      <c r="N36" s="60">
        <f t="shared" si="22"/>
        <v>356</v>
      </c>
      <c r="O36" s="60">
        <f t="shared" si="22"/>
        <v>35</v>
      </c>
      <c r="P36" s="60">
        <f t="shared" si="22"/>
        <v>391</v>
      </c>
      <c r="Q36" s="27"/>
      <c r="R36" s="27"/>
    </row>
    <row r="37" spans="1:16" ht="63.75" customHeight="1">
      <c r="A37" s="2429" t="s">
        <v>305</v>
      </c>
      <c r="B37" s="2429"/>
      <c r="C37" s="2429"/>
      <c r="D37" s="2429"/>
      <c r="E37" s="2429"/>
      <c r="F37" s="2429"/>
      <c r="G37" s="2429"/>
      <c r="H37" s="2429"/>
      <c r="I37" s="2429"/>
      <c r="J37" s="2429"/>
      <c r="K37" s="2429"/>
      <c r="L37" s="2429"/>
      <c r="M37" s="2429"/>
      <c r="N37" s="2429"/>
      <c r="O37" s="2429"/>
      <c r="P37" s="2429"/>
    </row>
    <row r="38" spans="2:16" ht="25.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2:16" ht="45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</sheetData>
  <sheetProtection/>
  <mergeCells count="9">
    <mergeCell ref="A37:P37"/>
    <mergeCell ref="A1:P1"/>
    <mergeCell ref="A3:P3"/>
    <mergeCell ref="A5:A7"/>
    <mergeCell ref="B5:D6"/>
    <mergeCell ref="E5:G6"/>
    <mergeCell ref="H5:J6"/>
    <mergeCell ref="K5:M6"/>
    <mergeCell ref="N5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U33"/>
  <sheetViews>
    <sheetView zoomScale="50" zoomScaleNormal="50" zoomScalePageLayoutView="0" workbookViewId="0" topLeftCell="A1">
      <selection activeCell="L22" sqref="L22"/>
    </sheetView>
  </sheetViews>
  <sheetFormatPr defaultColWidth="9.00390625" defaultRowHeight="12.75"/>
  <cols>
    <col min="1" max="1" width="3.00390625" style="17" customWidth="1"/>
    <col min="2" max="2" width="88.375" style="17" customWidth="1"/>
    <col min="3" max="3" width="12.75390625" style="17" customWidth="1"/>
    <col min="4" max="4" width="12.875" style="17" customWidth="1"/>
    <col min="5" max="5" width="12.25390625" style="17" customWidth="1"/>
    <col min="6" max="6" width="10.25390625" style="17" customWidth="1"/>
    <col min="7" max="7" width="8.75390625" style="17" customWidth="1"/>
    <col min="8" max="8" width="11.00390625" style="17" customWidth="1"/>
    <col min="9" max="9" width="9.375" style="17" customWidth="1"/>
    <col min="10" max="10" width="10.375" style="17" customWidth="1"/>
    <col min="11" max="11" width="14.25390625" style="17" customWidth="1"/>
    <col min="12" max="13" width="9.625" style="17" customWidth="1"/>
    <col min="14" max="17" width="12.00390625" style="17" customWidth="1"/>
    <col min="18" max="18" width="12.625" style="17" customWidth="1"/>
    <col min="19" max="19" width="11.00390625" style="17" customWidth="1"/>
    <col min="20" max="20" width="10.875" style="17" customWidth="1"/>
    <col min="21" max="21" width="14.25390625" style="17" customWidth="1"/>
    <col min="22" max="22" width="10.625" style="17" bestFit="1" customWidth="1"/>
    <col min="23" max="23" width="9.25390625" style="17" bestFit="1" customWidth="1"/>
    <col min="24" max="16384" width="9.125" style="17" customWidth="1"/>
  </cols>
  <sheetData>
    <row r="1" spans="1:20" ht="25.5" customHeight="1">
      <c r="A1" s="2416" t="s">
        <v>134</v>
      </c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  <c r="R1" s="2416"/>
      <c r="S1" s="2416"/>
      <c r="T1" s="2416"/>
    </row>
    <row r="2" spans="1:20" ht="26.25" customHeight="1">
      <c r="A2" s="2417"/>
      <c r="B2" s="2417"/>
      <c r="C2" s="2417"/>
      <c r="D2" s="2417"/>
      <c r="E2" s="2417"/>
      <c r="F2" s="2417"/>
      <c r="G2" s="2417"/>
      <c r="H2" s="2417"/>
      <c r="I2" s="2417"/>
      <c r="J2" s="2417"/>
      <c r="K2" s="2417"/>
      <c r="L2" s="2417"/>
      <c r="M2" s="2417"/>
      <c r="N2" s="2417"/>
      <c r="O2" s="2417"/>
      <c r="P2" s="2417"/>
      <c r="Q2" s="2417"/>
      <c r="R2" s="2417"/>
      <c r="S2" s="2417"/>
      <c r="T2" s="2417"/>
    </row>
    <row r="3" spans="1:20" ht="37.5" customHeight="1">
      <c r="A3" s="2416" t="s">
        <v>359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416"/>
      <c r="O3" s="2416"/>
      <c r="P3" s="2416"/>
      <c r="Q3" s="2416"/>
      <c r="R3" s="2416"/>
      <c r="S3" s="2416"/>
      <c r="T3" s="2416"/>
    </row>
    <row r="4" ht="33" customHeight="1" thickBot="1">
      <c r="B4" s="18"/>
    </row>
    <row r="5" spans="2:20" ht="33" customHeight="1">
      <c r="B5" s="2418" t="s">
        <v>9</v>
      </c>
      <c r="C5" s="2405" t="s">
        <v>0</v>
      </c>
      <c r="D5" s="2406"/>
      <c r="E5" s="2406"/>
      <c r="F5" s="2405" t="s">
        <v>1</v>
      </c>
      <c r="G5" s="2406"/>
      <c r="H5" s="2421"/>
      <c r="I5" s="2425" t="s">
        <v>2</v>
      </c>
      <c r="J5" s="2406"/>
      <c r="K5" s="2406"/>
      <c r="L5" s="2405" t="s">
        <v>3</v>
      </c>
      <c r="M5" s="2406"/>
      <c r="N5" s="2421"/>
      <c r="O5" s="2405">
        <v>5</v>
      </c>
      <c r="P5" s="2406"/>
      <c r="Q5" s="2406"/>
      <c r="R5" s="2409" t="s">
        <v>6</v>
      </c>
      <c r="S5" s="2410"/>
      <c r="T5" s="2411"/>
    </row>
    <row r="6" spans="2:20" ht="33" customHeight="1" thickBot="1">
      <c r="B6" s="2419"/>
      <c r="C6" s="2407"/>
      <c r="D6" s="2408"/>
      <c r="E6" s="2408"/>
      <c r="F6" s="2422"/>
      <c r="G6" s="2423"/>
      <c r="H6" s="2424"/>
      <c r="I6" s="2423"/>
      <c r="J6" s="2423"/>
      <c r="K6" s="2423"/>
      <c r="L6" s="2426"/>
      <c r="M6" s="2427"/>
      <c r="N6" s="2428"/>
      <c r="O6" s="2407"/>
      <c r="P6" s="2408"/>
      <c r="Q6" s="2408"/>
      <c r="R6" s="2412"/>
      <c r="S6" s="2413"/>
      <c r="T6" s="2414"/>
    </row>
    <row r="7" spans="2:20" ht="99.75" customHeight="1" thickBot="1">
      <c r="B7" s="2439"/>
      <c r="C7" s="219" t="s">
        <v>27</v>
      </c>
      <c r="D7" s="222" t="s">
        <v>28</v>
      </c>
      <c r="E7" s="223" t="s">
        <v>4</v>
      </c>
      <c r="F7" s="219" t="s">
        <v>27</v>
      </c>
      <c r="G7" s="222" t="s">
        <v>28</v>
      </c>
      <c r="H7" s="223" t="s">
        <v>4</v>
      </c>
      <c r="I7" s="219" t="s">
        <v>27</v>
      </c>
      <c r="J7" s="222" t="s">
        <v>28</v>
      </c>
      <c r="K7" s="223" t="s">
        <v>4</v>
      </c>
      <c r="L7" s="219" t="s">
        <v>27</v>
      </c>
      <c r="M7" s="222" t="s">
        <v>28</v>
      </c>
      <c r="N7" s="223" t="s">
        <v>4</v>
      </c>
      <c r="O7" s="219" t="s">
        <v>27</v>
      </c>
      <c r="P7" s="222" t="s">
        <v>28</v>
      </c>
      <c r="Q7" s="224" t="s">
        <v>4</v>
      </c>
      <c r="R7" s="219" t="s">
        <v>27</v>
      </c>
      <c r="S7" s="222" t="s">
        <v>28</v>
      </c>
      <c r="T7" s="224" t="s">
        <v>4</v>
      </c>
    </row>
    <row r="8" spans="2:20" ht="34.5" customHeight="1" thickBot="1">
      <c r="B8" s="68" t="s">
        <v>22</v>
      </c>
      <c r="C8" s="136"/>
      <c r="D8" s="137"/>
      <c r="E8" s="138"/>
      <c r="F8" s="141"/>
      <c r="G8" s="137"/>
      <c r="H8" s="226"/>
      <c r="I8" s="141"/>
      <c r="J8" s="137"/>
      <c r="K8" s="138"/>
      <c r="L8" s="141"/>
      <c r="M8" s="137"/>
      <c r="N8" s="226"/>
      <c r="O8" s="144"/>
      <c r="P8" s="145"/>
      <c r="Q8" s="138"/>
      <c r="R8" s="126"/>
      <c r="S8" s="126"/>
      <c r="T8" s="127"/>
    </row>
    <row r="9" spans="2:20" ht="31.5" customHeight="1">
      <c r="B9" s="23" t="s">
        <v>135</v>
      </c>
      <c r="C9" s="200">
        <f>C20+C15</f>
        <v>0</v>
      </c>
      <c r="D9" s="201">
        <f>D20+D15</f>
        <v>0</v>
      </c>
      <c r="E9" s="203">
        <f>E20+E15</f>
        <v>0</v>
      </c>
      <c r="F9" s="200">
        <f aca="true" t="shared" si="0" ref="F9:Q9">F20+F15</f>
        <v>0</v>
      </c>
      <c r="G9" s="201">
        <f t="shared" si="0"/>
        <v>0</v>
      </c>
      <c r="H9" s="203">
        <f t="shared" si="0"/>
        <v>0</v>
      </c>
      <c r="I9" s="200">
        <f t="shared" si="0"/>
        <v>0</v>
      </c>
      <c r="J9" s="201">
        <f t="shared" si="0"/>
        <v>8</v>
      </c>
      <c r="K9" s="203">
        <f t="shared" si="0"/>
        <v>8</v>
      </c>
      <c r="L9" s="200">
        <f t="shared" si="0"/>
        <v>0</v>
      </c>
      <c r="M9" s="201">
        <f t="shared" si="0"/>
        <v>8</v>
      </c>
      <c r="N9" s="203">
        <f t="shared" si="0"/>
        <v>8</v>
      </c>
      <c r="O9" s="200">
        <f t="shared" si="0"/>
        <v>0</v>
      </c>
      <c r="P9" s="201">
        <f t="shared" si="0"/>
        <v>0</v>
      </c>
      <c r="Q9" s="202">
        <f t="shared" si="0"/>
        <v>0</v>
      </c>
      <c r="R9" s="629">
        <f aca="true" t="shared" si="1" ref="R9:S11">C9+F9+I9+L9+O9</f>
        <v>0</v>
      </c>
      <c r="S9" s="630">
        <f t="shared" si="1"/>
        <v>16</v>
      </c>
      <c r="T9" s="631">
        <f>SUM(R9:S9)</f>
        <v>16</v>
      </c>
    </row>
    <row r="10" spans="2:20" ht="27.75" customHeight="1">
      <c r="B10" s="23" t="s">
        <v>137</v>
      </c>
      <c r="C10" s="99">
        <f aca="true" t="shared" si="2" ref="C10:Q11">C21+C16</f>
        <v>14</v>
      </c>
      <c r="D10" s="93">
        <f t="shared" si="2"/>
        <v>3</v>
      </c>
      <c r="E10" s="94">
        <f t="shared" si="2"/>
        <v>17</v>
      </c>
      <c r="F10" s="99">
        <f t="shared" si="2"/>
        <v>20</v>
      </c>
      <c r="G10" s="99">
        <f t="shared" si="2"/>
        <v>11</v>
      </c>
      <c r="H10" s="94">
        <f t="shared" si="2"/>
        <v>31</v>
      </c>
      <c r="I10" s="99">
        <f t="shared" si="2"/>
        <v>2</v>
      </c>
      <c r="J10" s="93">
        <v>9</v>
      </c>
      <c r="K10" s="94">
        <f t="shared" si="2"/>
        <v>11</v>
      </c>
      <c r="L10" s="99">
        <f t="shared" si="2"/>
        <v>3</v>
      </c>
      <c r="M10" s="93">
        <f t="shared" si="2"/>
        <v>8</v>
      </c>
      <c r="N10" s="94">
        <f t="shared" si="2"/>
        <v>11</v>
      </c>
      <c r="O10" s="99">
        <f t="shared" si="2"/>
        <v>0</v>
      </c>
      <c r="P10" s="93">
        <f t="shared" si="2"/>
        <v>0</v>
      </c>
      <c r="Q10" s="196">
        <f t="shared" si="2"/>
        <v>0</v>
      </c>
      <c r="R10" s="86">
        <f t="shared" si="1"/>
        <v>39</v>
      </c>
      <c r="S10" s="87">
        <f t="shared" si="1"/>
        <v>31</v>
      </c>
      <c r="T10" s="77">
        <f>SUM(R10:S10)</f>
        <v>70</v>
      </c>
    </row>
    <row r="11" spans="2:20" ht="34.5" customHeight="1" thickBot="1">
      <c r="B11" s="23" t="s">
        <v>36</v>
      </c>
      <c r="C11" s="422">
        <f t="shared" si="2"/>
        <v>0</v>
      </c>
      <c r="D11" s="170">
        <f t="shared" si="2"/>
        <v>11</v>
      </c>
      <c r="E11" s="497">
        <f t="shared" si="2"/>
        <v>11</v>
      </c>
      <c r="F11" s="422">
        <f t="shared" si="2"/>
        <v>0</v>
      </c>
      <c r="G11" s="170">
        <f t="shared" si="2"/>
        <v>20</v>
      </c>
      <c r="H11" s="497">
        <f t="shared" si="2"/>
        <v>20</v>
      </c>
      <c r="I11" s="422">
        <f t="shared" si="2"/>
        <v>0</v>
      </c>
      <c r="J11" s="170">
        <f t="shared" si="2"/>
        <v>13</v>
      </c>
      <c r="K11" s="497">
        <f t="shared" si="2"/>
        <v>13</v>
      </c>
      <c r="L11" s="422">
        <f t="shared" si="2"/>
        <v>1</v>
      </c>
      <c r="M11" s="170">
        <f t="shared" si="2"/>
        <v>16</v>
      </c>
      <c r="N11" s="497">
        <f t="shared" si="2"/>
        <v>17</v>
      </c>
      <c r="O11" s="422">
        <f t="shared" si="2"/>
        <v>0</v>
      </c>
      <c r="P11" s="170">
        <f t="shared" si="2"/>
        <v>0</v>
      </c>
      <c r="Q11" s="498">
        <f t="shared" si="2"/>
        <v>0</v>
      </c>
      <c r="R11" s="499">
        <f t="shared" si="1"/>
        <v>1</v>
      </c>
      <c r="S11" s="500">
        <f t="shared" si="1"/>
        <v>60</v>
      </c>
      <c r="T11" s="501">
        <f>SUM(R11:S11)</f>
        <v>61</v>
      </c>
    </row>
    <row r="12" spans="2:20" ht="34.5" customHeight="1" thickBot="1">
      <c r="B12" s="68" t="s">
        <v>16</v>
      </c>
      <c r="C12" s="502">
        <f aca="true" t="shared" si="3" ref="C12:T12">SUM(C9:C11)</f>
        <v>14</v>
      </c>
      <c r="D12" s="829">
        <f t="shared" si="3"/>
        <v>14</v>
      </c>
      <c r="E12" s="503">
        <f t="shared" si="3"/>
        <v>28</v>
      </c>
      <c r="F12" s="504">
        <f t="shared" si="3"/>
        <v>20</v>
      </c>
      <c r="G12" s="829">
        <f t="shared" si="3"/>
        <v>31</v>
      </c>
      <c r="H12" s="505">
        <f t="shared" si="3"/>
        <v>51</v>
      </c>
      <c r="I12" s="502">
        <f t="shared" si="3"/>
        <v>2</v>
      </c>
      <c r="J12" s="829">
        <f t="shared" si="3"/>
        <v>30</v>
      </c>
      <c r="K12" s="503">
        <f t="shared" si="3"/>
        <v>32</v>
      </c>
      <c r="L12" s="504">
        <f t="shared" si="3"/>
        <v>4</v>
      </c>
      <c r="M12" s="829">
        <f t="shared" si="3"/>
        <v>32</v>
      </c>
      <c r="N12" s="505">
        <f t="shared" si="3"/>
        <v>36</v>
      </c>
      <c r="O12" s="502">
        <f t="shared" si="3"/>
        <v>0</v>
      </c>
      <c r="P12" s="829">
        <f t="shared" si="3"/>
        <v>0</v>
      </c>
      <c r="Q12" s="503">
        <f t="shared" si="3"/>
        <v>0</v>
      </c>
      <c r="R12" s="504">
        <f t="shared" si="3"/>
        <v>40</v>
      </c>
      <c r="S12" s="829">
        <f t="shared" si="3"/>
        <v>107</v>
      </c>
      <c r="T12" s="503">
        <f t="shared" si="3"/>
        <v>147</v>
      </c>
    </row>
    <row r="13" spans="2:20" ht="30.75" customHeight="1" thickBot="1">
      <c r="B13" s="19" t="s">
        <v>23</v>
      </c>
      <c r="C13" s="56"/>
      <c r="D13" s="90"/>
      <c r="E13" s="89"/>
      <c r="F13" s="161"/>
      <c r="G13" s="90"/>
      <c r="H13" s="89"/>
      <c r="I13" s="161"/>
      <c r="J13" s="90"/>
      <c r="K13" s="89"/>
      <c r="L13" s="161"/>
      <c r="M13" s="90"/>
      <c r="N13" s="89"/>
      <c r="O13" s="56"/>
      <c r="P13" s="90"/>
      <c r="Q13" s="89"/>
      <c r="R13" s="161"/>
      <c r="S13" s="161"/>
      <c r="T13" s="163"/>
    </row>
    <row r="14" spans="2:20" ht="30.75" customHeight="1" thickBot="1">
      <c r="B14" s="179" t="s">
        <v>11</v>
      </c>
      <c r="C14" s="180"/>
      <c r="D14" s="181"/>
      <c r="E14" s="153"/>
      <c r="F14" s="180"/>
      <c r="G14" s="181"/>
      <c r="H14" s="124"/>
      <c r="I14" s="182"/>
      <c r="J14" s="181" t="s">
        <v>7</v>
      </c>
      <c r="K14" s="153"/>
      <c r="L14" s="180"/>
      <c r="M14" s="181"/>
      <c r="N14" s="153"/>
      <c r="O14" s="58"/>
      <c r="P14" s="152"/>
      <c r="Q14" s="153"/>
      <c r="R14" s="183"/>
      <c r="S14" s="183"/>
      <c r="T14" s="184"/>
    </row>
    <row r="15" spans="2:20" ht="30" customHeight="1">
      <c r="B15" s="23" t="s">
        <v>135</v>
      </c>
      <c r="C15" s="102">
        <v>0</v>
      </c>
      <c r="D15" s="103">
        <v>0</v>
      </c>
      <c r="E15" s="104">
        <f>SUM(C15:D15)</f>
        <v>0</v>
      </c>
      <c r="F15" s="102">
        <v>0</v>
      </c>
      <c r="G15" s="103">
        <v>0</v>
      </c>
      <c r="H15" s="104">
        <f>SUM(F15:G15)</f>
        <v>0</v>
      </c>
      <c r="I15" s="102">
        <v>0</v>
      </c>
      <c r="J15" s="103">
        <v>8</v>
      </c>
      <c r="K15" s="104">
        <f>SUM(I15:J15)</f>
        <v>8</v>
      </c>
      <c r="L15" s="102">
        <v>0</v>
      </c>
      <c r="M15" s="103">
        <v>8</v>
      </c>
      <c r="N15" s="104">
        <f>SUM(L15:M15)</f>
        <v>8</v>
      </c>
      <c r="O15" s="102">
        <v>0</v>
      </c>
      <c r="P15" s="103">
        <v>0</v>
      </c>
      <c r="Q15" s="104">
        <f>SUM(O15:P15)</f>
        <v>0</v>
      </c>
      <c r="R15" s="119">
        <f aca="true" t="shared" si="4" ref="R15:S17">C15+F15+I15+L15+O15</f>
        <v>0</v>
      </c>
      <c r="S15" s="120">
        <f t="shared" si="4"/>
        <v>16</v>
      </c>
      <c r="T15" s="121">
        <f>SUM(R15:S15)</f>
        <v>16</v>
      </c>
    </row>
    <row r="16" spans="2:20" ht="25.5" customHeight="1">
      <c r="B16" s="23" t="s">
        <v>137</v>
      </c>
      <c r="C16" s="113">
        <v>14</v>
      </c>
      <c r="D16" s="114">
        <v>3</v>
      </c>
      <c r="E16" s="115">
        <f>SUM(C16:D16)</f>
        <v>17</v>
      </c>
      <c r="F16" s="113">
        <v>20</v>
      </c>
      <c r="G16" s="114">
        <v>10</v>
      </c>
      <c r="H16" s="115">
        <f>SUM(F16:G16)</f>
        <v>30</v>
      </c>
      <c r="I16" s="113">
        <v>2</v>
      </c>
      <c r="J16" s="114">
        <v>8</v>
      </c>
      <c r="K16" s="115">
        <f>SUM(I16:J16)</f>
        <v>10</v>
      </c>
      <c r="L16" s="113">
        <v>3</v>
      </c>
      <c r="M16" s="114">
        <v>7</v>
      </c>
      <c r="N16" s="115">
        <f>SUM(L16:M16)</f>
        <v>10</v>
      </c>
      <c r="O16" s="113">
        <v>0</v>
      </c>
      <c r="P16" s="114">
        <v>0</v>
      </c>
      <c r="Q16" s="115">
        <f>SUM(O16:P16)</f>
        <v>0</v>
      </c>
      <c r="R16" s="86">
        <f t="shared" si="4"/>
        <v>39</v>
      </c>
      <c r="S16" s="87">
        <f t="shared" si="4"/>
        <v>28</v>
      </c>
      <c r="T16" s="77">
        <f>SUM(R16:S16)</f>
        <v>67</v>
      </c>
    </row>
    <row r="17" spans="2:20" ht="31.5" customHeight="1" thickBot="1">
      <c r="B17" s="23" t="s">
        <v>36</v>
      </c>
      <c r="C17" s="107">
        <v>0</v>
      </c>
      <c r="D17" s="85">
        <v>10</v>
      </c>
      <c r="E17" s="82">
        <f>SUM(C17:D17)</f>
        <v>10</v>
      </c>
      <c r="F17" s="107">
        <v>0</v>
      </c>
      <c r="G17" s="85">
        <v>20</v>
      </c>
      <c r="H17" s="82">
        <f>SUM(F17:G17)</f>
        <v>20</v>
      </c>
      <c r="I17" s="107">
        <v>0</v>
      </c>
      <c r="J17" s="85">
        <v>13</v>
      </c>
      <c r="K17" s="82">
        <f>SUM(I17:J17)</f>
        <v>13</v>
      </c>
      <c r="L17" s="107">
        <v>1</v>
      </c>
      <c r="M17" s="85">
        <v>16</v>
      </c>
      <c r="N17" s="82">
        <f>SUM(L17:M17)</f>
        <v>17</v>
      </c>
      <c r="O17" s="107">
        <v>0</v>
      </c>
      <c r="P17" s="85">
        <v>0</v>
      </c>
      <c r="Q17" s="82">
        <f>SUM(O17:P17)</f>
        <v>0</v>
      </c>
      <c r="R17" s="86">
        <f t="shared" si="4"/>
        <v>1</v>
      </c>
      <c r="S17" s="87">
        <f t="shared" si="4"/>
        <v>59</v>
      </c>
      <c r="T17" s="77">
        <f>SUM(R17:S17)</f>
        <v>60</v>
      </c>
    </row>
    <row r="18" spans="2:20" ht="24.75" customHeight="1" thickBot="1">
      <c r="B18" s="42" t="s">
        <v>8</v>
      </c>
      <c r="C18" s="56">
        <f aca="true" t="shared" si="5" ref="C18:T18">SUM(C15:C17)</f>
        <v>14</v>
      </c>
      <c r="D18" s="56">
        <f t="shared" si="5"/>
        <v>13</v>
      </c>
      <c r="E18" s="56">
        <f t="shared" si="5"/>
        <v>27</v>
      </c>
      <c r="F18" s="56">
        <f t="shared" si="5"/>
        <v>20</v>
      </c>
      <c r="G18" s="56">
        <f t="shared" si="5"/>
        <v>30</v>
      </c>
      <c r="H18" s="56">
        <f t="shared" si="5"/>
        <v>50</v>
      </c>
      <c r="I18" s="56">
        <f t="shared" si="5"/>
        <v>2</v>
      </c>
      <c r="J18" s="56">
        <f t="shared" si="5"/>
        <v>29</v>
      </c>
      <c r="K18" s="56">
        <f t="shared" si="5"/>
        <v>31</v>
      </c>
      <c r="L18" s="56">
        <f t="shared" si="5"/>
        <v>4</v>
      </c>
      <c r="M18" s="56">
        <f t="shared" si="5"/>
        <v>31</v>
      </c>
      <c r="N18" s="56">
        <f t="shared" si="5"/>
        <v>35</v>
      </c>
      <c r="O18" s="56">
        <f t="shared" si="5"/>
        <v>0</v>
      </c>
      <c r="P18" s="56">
        <f t="shared" si="5"/>
        <v>0</v>
      </c>
      <c r="Q18" s="56">
        <f t="shared" si="5"/>
        <v>0</v>
      </c>
      <c r="R18" s="56">
        <f t="shared" si="5"/>
        <v>40</v>
      </c>
      <c r="S18" s="56">
        <f t="shared" si="5"/>
        <v>103</v>
      </c>
      <c r="T18" s="62">
        <f t="shared" si="5"/>
        <v>143</v>
      </c>
    </row>
    <row r="19" spans="2:20" ht="30.75" customHeight="1">
      <c r="B19" s="220" t="s">
        <v>26</v>
      </c>
      <c r="C19" s="96"/>
      <c r="D19" s="97"/>
      <c r="E19" s="100"/>
      <c r="F19" s="96"/>
      <c r="G19" s="97"/>
      <c r="H19" s="98"/>
      <c r="I19" s="97"/>
      <c r="J19" s="97"/>
      <c r="K19" s="100"/>
      <c r="L19" s="96"/>
      <c r="M19" s="97"/>
      <c r="N19" s="98"/>
      <c r="O19" s="97"/>
      <c r="P19" s="97"/>
      <c r="Q19" s="100"/>
      <c r="R19" s="96"/>
      <c r="S19" s="97"/>
      <c r="T19" s="101"/>
    </row>
    <row r="20" spans="2:20" ht="24.75" customHeight="1">
      <c r="B20" s="23" t="s">
        <v>135</v>
      </c>
      <c r="C20" s="102">
        <v>0</v>
      </c>
      <c r="D20" s="103">
        <v>0</v>
      </c>
      <c r="E20" s="104">
        <f>SUM(C20:D20)</f>
        <v>0</v>
      </c>
      <c r="F20" s="102">
        <v>0</v>
      </c>
      <c r="G20" s="103">
        <v>0</v>
      </c>
      <c r="H20" s="105">
        <f>SUM(F20:G20)</f>
        <v>0</v>
      </c>
      <c r="I20" s="106">
        <v>0</v>
      </c>
      <c r="J20" s="103">
        <v>0</v>
      </c>
      <c r="K20" s="104">
        <f>SUM(I20:J20)</f>
        <v>0</v>
      </c>
      <c r="L20" s="107">
        <v>0</v>
      </c>
      <c r="M20" s="85">
        <v>0</v>
      </c>
      <c r="N20" s="83">
        <f>SUM(L20:M20)</f>
        <v>0</v>
      </c>
      <c r="O20" s="108">
        <v>0</v>
      </c>
      <c r="P20" s="109">
        <v>0</v>
      </c>
      <c r="Q20" s="104">
        <f>SUM(O20:P20)</f>
        <v>0</v>
      </c>
      <c r="R20" s="110">
        <f aca="true" t="shared" si="6" ref="R20:S22">C20+F20+I20+L20+O20</f>
        <v>0</v>
      </c>
      <c r="S20" s="111">
        <f t="shared" si="6"/>
        <v>0</v>
      </c>
      <c r="T20" s="112">
        <f>SUM(R20:S20)</f>
        <v>0</v>
      </c>
    </row>
    <row r="21" spans="2:20" ht="24.75" customHeight="1">
      <c r="B21" s="23" t="s">
        <v>137</v>
      </c>
      <c r="C21" s="113">
        <v>0</v>
      </c>
      <c r="D21" s="114">
        <v>0</v>
      </c>
      <c r="E21" s="115">
        <f>SUM(C21:D21)</f>
        <v>0</v>
      </c>
      <c r="F21" s="113">
        <v>0</v>
      </c>
      <c r="G21" s="114">
        <v>1</v>
      </c>
      <c r="H21" s="83">
        <f>SUM(F21:G21)</f>
        <v>1</v>
      </c>
      <c r="I21" s="116">
        <v>0</v>
      </c>
      <c r="J21" s="114">
        <v>1</v>
      </c>
      <c r="K21" s="115">
        <f>SUM(I21:J21)</f>
        <v>1</v>
      </c>
      <c r="L21" s="113">
        <v>0</v>
      </c>
      <c r="M21" s="114">
        <v>1</v>
      </c>
      <c r="N21" s="105">
        <f>SUM(L21:M21)</f>
        <v>1</v>
      </c>
      <c r="O21" s="117">
        <v>0</v>
      </c>
      <c r="P21" s="118">
        <v>0</v>
      </c>
      <c r="Q21" s="115">
        <f>SUM(O21:P21)</f>
        <v>0</v>
      </c>
      <c r="R21" s="119">
        <f t="shared" si="6"/>
        <v>0</v>
      </c>
      <c r="S21" s="120">
        <f t="shared" si="6"/>
        <v>3</v>
      </c>
      <c r="T21" s="121">
        <f>SUM(R21:S21)</f>
        <v>3</v>
      </c>
    </row>
    <row r="22" spans="2:20" ht="27.75" customHeight="1" thickBot="1">
      <c r="B22" s="23" t="s">
        <v>36</v>
      </c>
      <c r="C22" s="107">
        <v>0</v>
      </c>
      <c r="D22" s="85">
        <v>1</v>
      </c>
      <c r="E22" s="82">
        <f>SUM(C22:D22)</f>
        <v>1</v>
      </c>
      <c r="F22" s="107">
        <v>0</v>
      </c>
      <c r="G22" s="85">
        <v>0</v>
      </c>
      <c r="H22" s="83">
        <f>SUM(F22:G22)</f>
        <v>0</v>
      </c>
      <c r="I22" s="84">
        <v>0</v>
      </c>
      <c r="J22" s="85">
        <v>0</v>
      </c>
      <c r="K22" s="82">
        <f>SUM(I22:J22)</f>
        <v>0</v>
      </c>
      <c r="L22" s="107">
        <v>0</v>
      </c>
      <c r="M22" s="85">
        <v>0</v>
      </c>
      <c r="N22" s="83">
        <f>SUM(L22:M22)</f>
        <v>0</v>
      </c>
      <c r="O22" s="122">
        <v>0</v>
      </c>
      <c r="P22" s="123">
        <v>0</v>
      </c>
      <c r="Q22" s="82">
        <f>SUM(O22:P22)</f>
        <v>0</v>
      </c>
      <c r="R22" s="86">
        <f t="shared" si="6"/>
        <v>0</v>
      </c>
      <c r="S22" s="87">
        <f t="shared" si="6"/>
        <v>1</v>
      </c>
      <c r="T22" s="77">
        <f>SUM(R22:S22)</f>
        <v>1</v>
      </c>
    </row>
    <row r="23" spans="2:20" ht="27" customHeight="1" thickBot="1">
      <c r="B23" s="2" t="s">
        <v>13</v>
      </c>
      <c r="C23" s="124">
        <f aca="true" t="shared" si="7" ref="C23:T23">SUM(C20:C22)</f>
        <v>0</v>
      </c>
      <c r="D23" s="58">
        <f t="shared" si="7"/>
        <v>1</v>
      </c>
      <c r="E23" s="59">
        <f t="shared" si="7"/>
        <v>1</v>
      </c>
      <c r="F23" s="58">
        <f t="shared" si="7"/>
        <v>0</v>
      </c>
      <c r="G23" s="58">
        <f t="shared" si="7"/>
        <v>1</v>
      </c>
      <c r="H23" s="62">
        <f t="shared" si="7"/>
        <v>1</v>
      </c>
      <c r="I23" s="80">
        <f t="shared" si="7"/>
        <v>0</v>
      </c>
      <c r="J23" s="58">
        <f t="shared" si="7"/>
        <v>1</v>
      </c>
      <c r="K23" s="58">
        <f t="shared" si="7"/>
        <v>1</v>
      </c>
      <c r="L23" s="58">
        <f t="shared" si="7"/>
        <v>0</v>
      </c>
      <c r="M23" s="58">
        <f t="shared" si="7"/>
        <v>1</v>
      </c>
      <c r="N23" s="58">
        <f t="shared" si="7"/>
        <v>1</v>
      </c>
      <c r="O23" s="58">
        <f t="shared" si="7"/>
        <v>0</v>
      </c>
      <c r="P23" s="58">
        <f t="shared" si="7"/>
        <v>0</v>
      </c>
      <c r="Q23" s="59">
        <f t="shared" si="7"/>
        <v>0</v>
      </c>
      <c r="R23" s="58">
        <f t="shared" si="7"/>
        <v>0</v>
      </c>
      <c r="S23" s="58">
        <f t="shared" si="7"/>
        <v>4</v>
      </c>
      <c r="T23" s="62">
        <f t="shared" si="7"/>
        <v>4</v>
      </c>
    </row>
    <row r="24" spans="2:21" ht="30.75" customHeight="1" thickBot="1">
      <c r="B24" s="146" t="s">
        <v>10</v>
      </c>
      <c r="C24" s="147">
        <f aca="true" t="shared" si="8" ref="C24:T24">C18</f>
        <v>14</v>
      </c>
      <c r="D24" s="148">
        <f t="shared" si="8"/>
        <v>13</v>
      </c>
      <c r="E24" s="149">
        <f t="shared" si="8"/>
        <v>27</v>
      </c>
      <c r="F24" s="150">
        <f t="shared" si="8"/>
        <v>20</v>
      </c>
      <c r="G24" s="148">
        <f t="shared" si="8"/>
        <v>30</v>
      </c>
      <c r="H24" s="151">
        <f t="shared" si="8"/>
        <v>50</v>
      </c>
      <c r="I24" s="147">
        <f t="shared" si="8"/>
        <v>2</v>
      </c>
      <c r="J24" s="148">
        <f t="shared" si="8"/>
        <v>29</v>
      </c>
      <c r="K24" s="149">
        <f t="shared" si="8"/>
        <v>31</v>
      </c>
      <c r="L24" s="150">
        <f t="shared" si="8"/>
        <v>4</v>
      </c>
      <c r="M24" s="148">
        <f t="shared" si="8"/>
        <v>31</v>
      </c>
      <c r="N24" s="151">
        <f t="shared" si="8"/>
        <v>35</v>
      </c>
      <c r="O24" s="147">
        <f t="shared" si="8"/>
        <v>0</v>
      </c>
      <c r="P24" s="148">
        <f t="shared" si="8"/>
        <v>0</v>
      </c>
      <c r="Q24" s="149">
        <f t="shared" si="8"/>
        <v>0</v>
      </c>
      <c r="R24" s="150">
        <f t="shared" si="8"/>
        <v>40</v>
      </c>
      <c r="S24" s="148">
        <f t="shared" si="8"/>
        <v>103</v>
      </c>
      <c r="T24" s="149">
        <f t="shared" si="8"/>
        <v>143</v>
      </c>
      <c r="U24" s="30"/>
    </row>
    <row r="25" spans="2:20" ht="37.5" customHeight="1" thickBot="1">
      <c r="B25" s="35" t="s">
        <v>17</v>
      </c>
      <c r="C25" s="129">
        <f aca="true" t="shared" si="9" ref="C25:T25">C23</f>
        <v>0</v>
      </c>
      <c r="D25" s="128">
        <f t="shared" si="9"/>
        <v>1</v>
      </c>
      <c r="E25" s="130">
        <f t="shared" si="9"/>
        <v>1</v>
      </c>
      <c r="F25" s="134">
        <f t="shared" si="9"/>
        <v>0</v>
      </c>
      <c r="G25" s="128">
        <f t="shared" si="9"/>
        <v>1</v>
      </c>
      <c r="H25" s="139">
        <f t="shared" si="9"/>
        <v>1</v>
      </c>
      <c r="I25" s="129">
        <f t="shared" si="9"/>
        <v>0</v>
      </c>
      <c r="J25" s="128">
        <f t="shared" si="9"/>
        <v>1</v>
      </c>
      <c r="K25" s="130">
        <f t="shared" si="9"/>
        <v>1</v>
      </c>
      <c r="L25" s="134">
        <f t="shared" si="9"/>
        <v>0</v>
      </c>
      <c r="M25" s="128">
        <f t="shared" si="9"/>
        <v>1</v>
      </c>
      <c r="N25" s="139">
        <f t="shared" si="9"/>
        <v>1</v>
      </c>
      <c r="O25" s="129">
        <f t="shared" si="9"/>
        <v>0</v>
      </c>
      <c r="P25" s="128">
        <f t="shared" si="9"/>
        <v>0</v>
      </c>
      <c r="Q25" s="130">
        <f t="shared" si="9"/>
        <v>0</v>
      </c>
      <c r="R25" s="134">
        <f t="shared" si="9"/>
        <v>0</v>
      </c>
      <c r="S25" s="128">
        <f t="shared" si="9"/>
        <v>4</v>
      </c>
      <c r="T25" s="130">
        <f t="shared" si="9"/>
        <v>4</v>
      </c>
    </row>
    <row r="26" spans="2:20" ht="36" customHeight="1" thickBot="1">
      <c r="B26" s="3" t="s">
        <v>18</v>
      </c>
      <c r="C26" s="131">
        <f aca="true" t="shared" si="10" ref="C26:T26">SUM(C24:C25)</f>
        <v>14</v>
      </c>
      <c r="D26" s="132">
        <f t="shared" si="10"/>
        <v>14</v>
      </c>
      <c r="E26" s="133">
        <f t="shared" si="10"/>
        <v>28</v>
      </c>
      <c r="F26" s="135">
        <f t="shared" si="10"/>
        <v>20</v>
      </c>
      <c r="G26" s="132">
        <f t="shared" si="10"/>
        <v>31</v>
      </c>
      <c r="H26" s="140">
        <f t="shared" si="10"/>
        <v>51</v>
      </c>
      <c r="I26" s="131">
        <f t="shared" si="10"/>
        <v>2</v>
      </c>
      <c r="J26" s="132">
        <f t="shared" si="10"/>
        <v>30</v>
      </c>
      <c r="K26" s="133">
        <f t="shared" si="10"/>
        <v>32</v>
      </c>
      <c r="L26" s="135">
        <f t="shared" si="10"/>
        <v>4</v>
      </c>
      <c r="M26" s="132">
        <f t="shared" si="10"/>
        <v>32</v>
      </c>
      <c r="N26" s="140">
        <f t="shared" si="10"/>
        <v>36</v>
      </c>
      <c r="O26" s="131">
        <f t="shared" si="10"/>
        <v>0</v>
      </c>
      <c r="P26" s="132">
        <f t="shared" si="10"/>
        <v>0</v>
      </c>
      <c r="Q26" s="133">
        <f t="shared" si="10"/>
        <v>0</v>
      </c>
      <c r="R26" s="135">
        <f t="shared" si="10"/>
        <v>40</v>
      </c>
      <c r="S26" s="132">
        <f t="shared" si="10"/>
        <v>107</v>
      </c>
      <c r="T26" s="133">
        <f t="shared" si="10"/>
        <v>147</v>
      </c>
    </row>
    <row r="27" spans="2:20" ht="25.5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25.5" customHeight="1">
      <c r="A28" s="2429" t="s">
        <v>305</v>
      </c>
      <c r="B28" s="2429"/>
      <c r="C28" s="2429"/>
      <c r="D28" s="2429"/>
      <c r="E28" s="2429"/>
      <c r="F28" s="2429"/>
      <c r="G28" s="2429"/>
      <c r="H28" s="2429"/>
      <c r="I28" s="2429"/>
      <c r="J28" s="2429"/>
      <c r="K28" s="2429"/>
      <c r="L28" s="2429"/>
      <c r="M28" s="2429"/>
      <c r="N28" s="2429"/>
      <c r="O28" s="2429"/>
      <c r="P28" s="2429"/>
      <c r="Q28" s="27"/>
      <c r="R28" s="27"/>
      <c r="S28" s="27"/>
      <c r="T28" s="27"/>
    </row>
    <row r="29" spans="2:20" ht="25.5">
      <c r="B29" s="2415"/>
      <c r="C29" s="2415"/>
      <c r="D29" s="2415"/>
      <c r="E29" s="2415"/>
      <c r="F29" s="2415"/>
      <c r="G29" s="2415"/>
      <c r="H29" s="2415"/>
      <c r="I29" s="2415"/>
      <c r="J29" s="2415"/>
      <c r="K29" s="2415"/>
      <c r="L29" s="2415"/>
      <c r="M29" s="2415"/>
      <c r="N29" s="2415"/>
      <c r="O29" s="2415"/>
      <c r="P29" s="2415"/>
      <c r="Q29" s="2415"/>
      <c r="R29" s="2415"/>
      <c r="S29" s="2415"/>
      <c r="T29" s="2415"/>
    </row>
    <row r="30" spans="2:20" ht="25.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2" spans="2:20" ht="25.5">
      <c r="B32" s="3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2:20" ht="25.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</sheetData>
  <sheetProtection/>
  <mergeCells count="12">
    <mergeCell ref="I5:K6"/>
    <mergeCell ref="L5:N6"/>
    <mergeCell ref="O5:Q6"/>
    <mergeCell ref="R5:T6"/>
    <mergeCell ref="A28:P28"/>
    <mergeCell ref="B29:T29"/>
    <mergeCell ref="A1:T1"/>
    <mergeCell ref="A2:T2"/>
    <mergeCell ref="A3:T3"/>
    <mergeCell ref="B5:B7"/>
    <mergeCell ref="C5:E6"/>
    <mergeCell ref="F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P34"/>
  <sheetViews>
    <sheetView zoomScale="50" zoomScaleNormal="50" zoomScalePageLayoutView="0" workbookViewId="0" topLeftCell="A1">
      <selection activeCell="H22" sqref="H22"/>
    </sheetView>
  </sheetViews>
  <sheetFormatPr defaultColWidth="9.00390625" defaultRowHeight="12.75"/>
  <cols>
    <col min="1" max="1" width="93.00390625" style="17" customWidth="1"/>
    <col min="2" max="2" width="16.125" style="17" customWidth="1"/>
    <col min="3" max="3" width="12.125" style="17" customWidth="1"/>
    <col min="4" max="4" width="11.00390625" style="17" customWidth="1"/>
    <col min="5" max="5" width="14.375" style="17" customWidth="1"/>
    <col min="6" max="6" width="11.875" style="17" customWidth="1"/>
    <col min="7" max="7" width="9.625" style="17" customWidth="1"/>
    <col min="8" max="8" width="14.25390625" style="17" customWidth="1"/>
    <col min="9" max="9" width="13.125" style="17" customWidth="1"/>
    <col min="10" max="12" width="10.75390625" style="17" customWidth="1"/>
    <col min="13" max="13" width="9.125" style="17" customWidth="1"/>
    <col min="14" max="14" width="12.875" style="17" customWidth="1"/>
    <col min="15" max="15" width="23.375" style="17" customWidth="1"/>
    <col min="16" max="17" width="9.125" style="17" customWidth="1"/>
    <col min="18" max="18" width="10.625" style="17" bestFit="1" customWidth="1"/>
    <col min="19" max="19" width="11.25390625" style="17" customWidth="1"/>
    <col min="20" max="16384" width="9.125" style="17" customWidth="1"/>
  </cols>
  <sheetData>
    <row r="1" spans="1:13" ht="24.75" customHeight="1">
      <c r="A1" s="2416" t="s">
        <v>134</v>
      </c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</row>
    <row r="2" spans="1:12" ht="24.75" customHeight="1" thickBot="1">
      <c r="A2" s="2416" t="s">
        <v>360</v>
      </c>
      <c r="B2" s="2416"/>
      <c r="C2" s="2416"/>
      <c r="D2" s="2416"/>
      <c r="E2" s="2416"/>
      <c r="F2" s="2416"/>
      <c r="G2" s="2416"/>
      <c r="H2" s="2416"/>
      <c r="I2" s="2416"/>
      <c r="J2" s="2416"/>
      <c r="K2" s="49"/>
      <c r="L2" s="49"/>
    </row>
    <row r="3" spans="1:12" ht="33" customHeight="1" thickBot="1">
      <c r="A3" s="2418" t="s">
        <v>9</v>
      </c>
      <c r="B3" s="2433" t="s">
        <v>19</v>
      </c>
      <c r="C3" s="2434"/>
      <c r="D3" s="2435"/>
      <c r="E3" s="2433" t="s">
        <v>20</v>
      </c>
      <c r="F3" s="2434"/>
      <c r="G3" s="2435"/>
      <c r="H3" s="2409" t="s">
        <v>21</v>
      </c>
      <c r="I3" s="2410"/>
      <c r="J3" s="2411"/>
      <c r="K3" s="32"/>
      <c r="L3" s="32"/>
    </row>
    <row r="4" spans="1:12" ht="33" customHeight="1" thickBot="1">
      <c r="A4" s="2419"/>
      <c r="B4" s="2436" t="s">
        <v>5</v>
      </c>
      <c r="C4" s="2437"/>
      <c r="D4" s="2438"/>
      <c r="E4" s="2436" t="s">
        <v>5</v>
      </c>
      <c r="F4" s="2437"/>
      <c r="G4" s="2438"/>
      <c r="H4" s="2412"/>
      <c r="I4" s="2413"/>
      <c r="J4" s="2414"/>
      <c r="K4" s="32"/>
      <c r="L4" s="32"/>
    </row>
    <row r="5" spans="1:12" ht="99.75" customHeight="1" thickBot="1">
      <c r="A5" s="2439"/>
      <c r="B5" s="219" t="s">
        <v>27</v>
      </c>
      <c r="C5" s="222" t="s">
        <v>28</v>
      </c>
      <c r="D5" s="224" t="s">
        <v>4</v>
      </c>
      <c r="E5" s="219" t="s">
        <v>27</v>
      </c>
      <c r="F5" s="222" t="s">
        <v>28</v>
      </c>
      <c r="G5" s="224" t="s">
        <v>4</v>
      </c>
      <c r="H5" s="219" t="s">
        <v>27</v>
      </c>
      <c r="I5" s="222" t="s">
        <v>28</v>
      </c>
      <c r="J5" s="224" t="s">
        <v>4</v>
      </c>
      <c r="K5" s="32"/>
      <c r="L5" s="32"/>
    </row>
    <row r="6" spans="1:12" ht="36.75" customHeight="1" thickBot="1">
      <c r="A6" s="155" t="s">
        <v>22</v>
      </c>
      <c r="B6" s="168"/>
      <c r="C6" s="197"/>
      <c r="D6" s="198"/>
      <c r="E6" s="168"/>
      <c r="F6" s="197"/>
      <c r="G6" s="199"/>
      <c r="H6" s="154"/>
      <c r="I6" s="78"/>
      <c r="J6" s="79"/>
      <c r="K6" s="32"/>
      <c r="L6" s="32"/>
    </row>
    <row r="7" spans="1:12" ht="29.25" customHeight="1">
      <c r="A7" s="228" t="s">
        <v>320</v>
      </c>
      <c r="B7" s="1687">
        <f aca="true" t="shared" si="0" ref="B7:G11">B22+B15</f>
        <v>11</v>
      </c>
      <c r="C7" s="201">
        <f t="shared" si="0"/>
        <v>0</v>
      </c>
      <c r="D7" s="1688">
        <f t="shared" si="0"/>
        <v>11</v>
      </c>
      <c r="E7" s="1687">
        <f t="shared" si="0"/>
        <v>0</v>
      </c>
      <c r="F7" s="201">
        <f t="shared" si="0"/>
        <v>0</v>
      </c>
      <c r="G7" s="1688">
        <f t="shared" si="0"/>
        <v>0</v>
      </c>
      <c r="H7" s="204">
        <f aca="true" t="shared" si="1" ref="H7:J11">B7+E7</f>
        <v>11</v>
      </c>
      <c r="I7" s="204">
        <f t="shared" si="1"/>
        <v>0</v>
      </c>
      <c r="J7" s="205">
        <f t="shared" si="1"/>
        <v>11</v>
      </c>
      <c r="K7" s="32"/>
      <c r="L7" s="32"/>
    </row>
    <row r="8" spans="1:12" ht="27.75" customHeight="1">
      <c r="A8" s="419" t="s">
        <v>321</v>
      </c>
      <c r="B8" s="231">
        <f t="shared" si="0"/>
        <v>9</v>
      </c>
      <c r="C8" s="175">
        <f t="shared" si="0"/>
        <v>0</v>
      </c>
      <c r="D8" s="1689">
        <f t="shared" si="0"/>
        <v>9</v>
      </c>
      <c r="E8" s="231">
        <f t="shared" si="0"/>
        <v>0</v>
      </c>
      <c r="F8" s="175">
        <f t="shared" si="0"/>
        <v>0</v>
      </c>
      <c r="G8" s="1689">
        <f t="shared" si="0"/>
        <v>0</v>
      </c>
      <c r="H8" s="206">
        <f t="shared" si="1"/>
        <v>9</v>
      </c>
      <c r="I8" s="206">
        <f t="shared" si="1"/>
        <v>0</v>
      </c>
      <c r="J8" s="207">
        <f t="shared" si="1"/>
        <v>9</v>
      </c>
      <c r="K8" s="32"/>
      <c r="L8" s="32"/>
    </row>
    <row r="9" spans="1:12" ht="27.75" customHeight="1">
      <c r="A9" s="189" t="s">
        <v>322</v>
      </c>
      <c r="B9" s="242">
        <f t="shared" si="0"/>
        <v>19</v>
      </c>
      <c r="C9" s="93">
        <f t="shared" si="0"/>
        <v>0</v>
      </c>
      <c r="D9" s="1690">
        <f t="shared" si="0"/>
        <v>19</v>
      </c>
      <c r="E9" s="242">
        <f t="shared" si="0"/>
        <v>0</v>
      </c>
      <c r="F9" s="93">
        <f t="shared" si="0"/>
        <v>0</v>
      </c>
      <c r="G9" s="1690">
        <f t="shared" si="0"/>
        <v>0</v>
      </c>
      <c r="H9" s="206">
        <f t="shared" si="1"/>
        <v>19</v>
      </c>
      <c r="I9" s="206">
        <f t="shared" si="1"/>
        <v>0</v>
      </c>
      <c r="J9" s="207">
        <f t="shared" si="1"/>
        <v>19</v>
      </c>
      <c r="K9" s="32"/>
      <c r="L9" s="32"/>
    </row>
    <row r="10" spans="1:12" ht="30.75" customHeight="1">
      <c r="A10" s="190" t="s">
        <v>43</v>
      </c>
      <c r="B10" s="242">
        <v>8</v>
      </c>
      <c r="C10" s="93">
        <v>1</v>
      </c>
      <c r="D10" s="1690">
        <f t="shared" si="0"/>
        <v>8</v>
      </c>
      <c r="E10" s="242">
        <f t="shared" si="0"/>
        <v>0</v>
      </c>
      <c r="F10" s="93">
        <f t="shared" si="0"/>
        <v>0</v>
      </c>
      <c r="G10" s="1690">
        <f t="shared" si="0"/>
        <v>0</v>
      </c>
      <c r="H10" s="206">
        <f t="shared" si="1"/>
        <v>8</v>
      </c>
      <c r="I10" s="206">
        <f t="shared" si="1"/>
        <v>1</v>
      </c>
      <c r="J10" s="207">
        <f t="shared" si="1"/>
        <v>8</v>
      </c>
      <c r="K10" s="32"/>
      <c r="L10" s="32"/>
    </row>
    <row r="11" spans="1:12" ht="32.25" customHeight="1" thickBot="1">
      <c r="A11" s="191" t="s">
        <v>323</v>
      </c>
      <c r="B11" s="231">
        <f>B26+B19</f>
        <v>6</v>
      </c>
      <c r="C11" s="175">
        <f>C26+C19</f>
        <v>0</v>
      </c>
      <c r="D11" s="221">
        <f>D26+D19</f>
        <v>6</v>
      </c>
      <c r="E11" s="231">
        <f t="shared" si="0"/>
        <v>0</v>
      </c>
      <c r="F11" s="175">
        <f t="shared" si="0"/>
        <v>0</v>
      </c>
      <c r="G11" s="221">
        <f t="shared" si="0"/>
        <v>0</v>
      </c>
      <c r="H11" s="206">
        <f t="shared" si="1"/>
        <v>6</v>
      </c>
      <c r="I11" s="206">
        <f t="shared" si="1"/>
        <v>0</v>
      </c>
      <c r="J11" s="207">
        <f t="shared" si="1"/>
        <v>6</v>
      </c>
      <c r="K11" s="32"/>
      <c r="L11" s="32"/>
    </row>
    <row r="12" spans="1:13" ht="36.75" customHeight="1" thickBot="1">
      <c r="A12" s="19" t="s">
        <v>12</v>
      </c>
      <c r="B12" s="58">
        <f aca="true" t="shared" si="2" ref="B12:G12">SUM(B6:B11)</f>
        <v>53</v>
      </c>
      <c r="C12" s="58">
        <f t="shared" si="2"/>
        <v>1</v>
      </c>
      <c r="D12" s="58">
        <f t="shared" si="2"/>
        <v>53</v>
      </c>
      <c r="E12" s="58">
        <f t="shared" si="2"/>
        <v>0</v>
      </c>
      <c r="F12" s="58">
        <f t="shared" si="2"/>
        <v>0</v>
      </c>
      <c r="G12" s="58">
        <f t="shared" si="2"/>
        <v>0</v>
      </c>
      <c r="H12" s="58">
        <f>SUM(H7:H11)</f>
        <v>53</v>
      </c>
      <c r="I12" s="58">
        <f>SUM(I7:I11)</f>
        <v>1</v>
      </c>
      <c r="J12" s="62">
        <f>SUM(J7:J11)</f>
        <v>53</v>
      </c>
      <c r="K12" s="32"/>
      <c r="L12" s="32"/>
      <c r="M12" s="32"/>
    </row>
    <row r="13" spans="1:12" ht="27" customHeight="1" thickBot="1">
      <c r="A13" s="19" t="s">
        <v>23</v>
      </c>
      <c r="B13" s="56"/>
      <c r="C13" s="161"/>
      <c r="D13" s="162"/>
      <c r="E13" s="56"/>
      <c r="F13" s="161"/>
      <c r="G13" s="162"/>
      <c r="H13" s="57"/>
      <c r="I13" s="161"/>
      <c r="J13" s="163"/>
      <c r="K13" s="32"/>
      <c r="L13" s="32"/>
    </row>
    <row r="14" spans="1:12" ht="31.5" customHeight="1" thickBot="1">
      <c r="A14" s="41" t="s">
        <v>11</v>
      </c>
      <c r="B14" s="4"/>
      <c r="C14" s="6"/>
      <c r="D14" s="21"/>
      <c r="E14" s="4"/>
      <c r="F14" s="6"/>
      <c r="G14" s="21"/>
      <c r="H14" s="57"/>
      <c r="I14" s="88"/>
      <c r="J14" s="95"/>
      <c r="K14" s="29"/>
      <c r="L14" s="29"/>
    </row>
    <row r="15" spans="1:12" ht="24.75" customHeight="1">
      <c r="A15" s="228" t="s">
        <v>320</v>
      </c>
      <c r="B15" s="506">
        <v>9</v>
      </c>
      <c r="C15" s="506">
        <v>0</v>
      </c>
      <c r="D15" s="234">
        <f>SUM(B15:C15)</f>
        <v>9</v>
      </c>
      <c r="E15" s="506">
        <v>0</v>
      </c>
      <c r="F15" s="506">
        <v>0</v>
      </c>
      <c r="G15" s="234">
        <f>SUM(E15:F15)</f>
        <v>0</v>
      </c>
      <c r="H15" s="204">
        <f aca="true" t="shared" si="3" ref="H15:J19">B15+E15</f>
        <v>9</v>
      </c>
      <c r="I15" s="204">
        <f t="shared" si="3"/>
        <v>0</v>
      </c>
      <c r="J15" s="205">
        <f t="shared" si="3"/>
        <v>9</v>
      </c>
      <c r="K15" s="26"/>
      <c r="L15" s="26"/>
    </row>
    <row r="16" spans="1:12" ht="24.75" customHeight="1">
      <c r="A16" s="419" t="s">
        <v>321</v>
      </c>
      <c r="B16" s="8">
        <v>9</v>
      </c>
      <c r="C16" s="8">
        <v>0</v>
      </c>
      <c r="D16" s="15">
        <f>SUM(B16:C16)</f>
        <v>9</v>
      </c>
      <c r="E16" s="8">
        <v>0</v>
      </c>
      <c r="F16" s="8">
        <v>0</v>
      </c>
      <c r="G16" s="15">
        <f>SUM(E16:F16)</f>
        <v>0</v>
      </c>
      <c r="H16" s="206">
        <f t="shared" si="3"/>
        <v>9</v>
      </c>
      <c r="I16" s="206">
        <f t="shared" si="3"/>
        <v>0</v>
      </c>
      <c r="J16" s="207">
        <f t="shared" si="3"/>
        <v>9</v>
      </c>
      <c r="K16" s="26"/>
      <c r="L16" s="26"/>
    </row>
    <row r="17" spans="1:12" ht="24.75" customHeight="1">
      <c r="A17" s="189" t="s">
        <v>322</v>
      </c>
      <c r="B17" s="8">
        <v>19</v>
      </c>
      <c r="C17" s="8">
        <v>0</v>
      </c>
      <c r="D17" s="15">
        <f>SUM(B17:C17)</f>
        <v>19</v>
      </c>
      <c r="E17" s="8">
        <v>0</v>
      </c>
      <c r="F17" s="8">
        <v>0</v>
      </c>
      <c r="G17" s="15">
        <f>SUM(E17:F17)</f>
        <v>0</v>
      </c>
      <c r="H17" s="206">
        <f t="shared" si="3"/>
        <v>19</v>
      </c>
      <c r="I17" s="206">
        <f t="shared" si="3"/>
        <v>0</v>
      </c>
      <c r="J17" s="207">
        <f t="shared" si="3"/>
        <v>19</v>
      </c>
      <c r="K17" s="26"/>
      <c r="L17" s="26"/>
    </row>
    <row r="18" spans="1:12" ht="29.25" customHeight="1">
      <c r="A18" s="190" t="s">
        <v>43</v>
      </c>
      <c r="B18" s="8">
        <v>7</v>
      </c>
      <c r="C18" s="8">
        <v>1</v>
      </c>
      <c r="D18" s="15">
        <f>SUM(B18:C18)</f>
        <v>8</v>
      </c>
      <c r="E18" s="1691">
        <v>0</v>
      </c>
      <c r="F18" s="1691">
        <v>0</v>
      </c>
      <c r="G18" s="1692">
        <f>SUM(E18:F18)</f>
        <v>0</v>
      </c>
      <c r="H18" s="206">
        <f t="shared" si="3"/>
        <v>7</v>
      </c>
      <c r="I18" s="206">
        <f t="shared" si="3"/>
        <v>1</v>
      </c>
      <c r="J18" s="207">
        <f t="shared" si="3"/>
        <v>8</v>
      </c>
      <c r="K18" s="26"/>
      <c r="L18" s="26"/>
    </row>
    <row r="19" spans="1:12" ht="43.5" customHeight="1" thickBot="1">
      <c r="A19" s="191" t="s">
        <v>323</v>
      </c>
      <c r="B19" s="11">
        <v>6</v>
      </c>
      <c r="C19" s="74">
        <v>0</v>
      </c>
      <c r="D19" s="75">
        <f>SUM(B19:C19)</f>
        <v>6</v>
      </c>
      <c r="E19" s="11">
        <v>0</v>
      </c>
      <c r="F19" s="74">
        <v>0</v>
      </c>
      <c r="G19" s="75">
        <f>SUM(E19:F19)</f>
        <v>0</v>
      </c>
      <c r="H19" s="206">
        <f t="shared" si="3"/>
        <v>6</v>
      </c>
      <c r="I19" s="206">
        <f t="shared" si="3"/>
        <v>0</v>
      </c>
      <c r="J19" s="207">
        <f t="shared" si="3"/>
        <v>6</v>
      </c>
      <c r="K19" s="33"/>
      <c r="L19" s="33"/>
    </row>
    <row r="20" spans="1:12" ht="24.75" customHeight="1" thickBot="1">
      <c r="A20" s="2" t="s">
        <v>8</v>
      </c>
      <c r="B20" s="53">
        <f aca="true" t="shared" si="4" ref="B20:J20">SUM(B15:B19)</f>
        <v>50</v>
      </c>
      <c r="C20" s="53">
        <f t="shared" si="4"/>
        <v>1</v>
      </c>
      <c r="D20" s="53">
        <f t="shared" si="4"/>
        <v>51</v>
      </c>
      <c r="E20" s="53">
        <f t="shared" si="4"/>
        <v>0</v>
      </c>
      <c r="F20" s="53">
        <f t="shared" si="4"/>
        <v>0</v>
      </c>
      <c r="G20" s="1">
        <f t="shared" si="4"/>
        <v>0</v>
      </c>
      <c r="H20" s="208">
        <f t="shared" si="4"/>
        <v>50</v>
      </c>
      <c r="I20" s="208">
        <f t="shared" si="4"/>
        <v>1</v>
      </c>
      <c r="J20" s="172">
        <f t="shared" si="4"/>
        <v>51</v>
      </c>
      <c r="K20" s="33"/>
      <c r="L20" s="33"/>
    </row>
    <row r="21" spans="1:12" ht="24.75" customHeight="1" thickBot="1">
      <c r="A21" s="220" t="s">
        <v>26</v>
      </c>
      <c r="B21" s="186"/>
      <c r="C21" s="187"/>
      <c r="D21" s="188"/>
      <c r="E21" s="186"/>
      <c r="F21" s="187"/>
      <c r="G21" s="195"/>
      <c r="H21" s="209"/>
      <c r="I21" s="210"/>
      <c r="J21" s="211"/>
      <c r="K21" s="26"/>
      <c r="L21" s="26"/>
    </row>
    <row r="22" spans="1:12" ht="24.75" customHeight="1">
      <c r="A22" s="228" t="s">
        <v>320</v>
      </c>
      <c r="B22" s="194">
        <v>2</v>
      </c>
      <c r="C22" s="13">
        <v>0</v>
      </c>
      <c r="D22" s="16">
        <f>SUM(B22:C22)</f>
        <v>2</v>
      </c>
      <c r="E22" s="12">
        <v>0</v>
      </c>
      <c r="F22" s="178">
        <v>0</v>
      </c>
      <c r="G22" s="16">
        <f>SUM(E22:F22)</f>
        <v>0</v>
      </c>
      <c r="H22" s="204">
        <f aca="true" t="shared" si="5" ref="H22:J26">B22+E22</f>
        <v>2</v>
      </c>
      <c r="I22" s="212">
        <f t="shared" si="5"/>
        <v>0</v>
      </c>
      <c r="J22" s="205">
        <f t="shared" si="5"/>
        <v>2</v>
      </c>
      <c r="K22" s="26"/>
      <c r="L22" s="26"/>
    </row>
    <row r="23" spans="1:12" ht="33" customHeight="1">
      <c r="A23" s="419" t="s">
        <v>321</v>
      </c>
      <c r="B23" s="192">
        <v>0</v>
      </c>
      <c r="C23" s="9">
        <v>0</v>
      </c>
      <c r="D23" s="15">
        <f>SUM(B23:C23)</f>
        <v>0</v>
      </c>
      <c r="E23" s="8">
        <v>0</v>
      </c>
      <c r="F23" s="14">
        <v>0</v>
      </c>
      <c r="G23" s="15">
        <f>SUM(E23:F23)</f>
        <v>0</v>
      </c>
      <c r="H23" s="213">
        <f t="shared" si="5"/>
        <v>0</v>
      </c>
      <c r="I23" s="214">
        <f t="shared" si="5"/>
        <v>0</v>
      </c>
      <c r="J23" s="215">
        <f t="shared" si="5"/>
        <v>0</v>
      </c>
      <c r="K23" s="26"/>
      <c r="L23" s="26"/>
    </row>
    <row r="24" spans="1:12" ht="24.75" customHeight="1">
      <c r="A24" s="189" t="s">
        <v>322</v>
      </c>
      <c r="B24" s="192">
        <v>0</v>
      </c>
      <c r="C24" s="9">
        <v>0</v>
      </c>
      <c r="D24" s="15">
        <f>SUM(B24:C24)</f>
        <v>0</v>
      </c>
      <c r="E24" s="8">
        <v>0</v>
      </c>
      <c r="F24" s="14">
        <v>0</v>
      </c>
      <c r="G24" s="15">
        <f>SUM(E24:F24)</f>
        <v>0</v>
      </c>
      <c r="H24" s="213">
        <f t="shared" si="5"/>
        <v>0</v>
      </c>
      <c r="I24" s="214">
        <f t="shared" si="5"/>
        <v>0</v>
      </c>
      <c r="J24" s="215">
        <f t="shared" si="5"/>
        <v>0</v>
      </c>
      <c r="K24" s="33"/>
      <c r="L24" s="33"/>
    </row>
    <row r="25" spans="1:12" ht="32.25" customHeight="1">
      <c r="A25" s="190" t="s">
        <v>43</v>
      </c>
      <c r="B25" s="192">
        <v>0</v>
      </c>
      <c r="C25" s="9">
        <v>0</v>
      </c>
      <c r="D25" s="15">
        <f>SUM(B25:C25)</f>
        <v>0</v>
      </c>
      <c r="E25" s="8">
        <v>0</v>
      </c>
      <c r="F25" s="14">
        <v>0</v>
      </c>
      <c r="G25" s="15">
        <f>SUM(E25:F25)</f>
        <v>0</v>
      </c>
      <c r="H25" s="213">
        <f t="shared" si="5"/>
        <v>0</v>
      </c>
      <c r="I25" s="214">
        <f t="shared" si="5"/>
        <v>0</v>
      </c>
      <c r="J25" s="215">
        <f t="shared" si="5"/>
        <v>0</v>
      </c>
      <c r="K25" s="34"/>
      <c r="L25" s="34"/>
    </row>
    <row r="26" spans="1:12" ht="29.25" customHeight="1" thickBot="1">
      <c r="A26" s="191" t="s">
        <v>323</v>
      </c>
      <c r="B26" s="192">
        <v>0</v>
      </c>
      <c r="C26" s="9">
        <v>0</v>
      </c>
      <c r="D26" s="15">
        <f>SUM(B26:C26)</f>
        <v>0</v>
      </c>
      <c r="E26" s="8">
        <v>0</v>
      </c>
      <c r="F26" s="14">
        <v>0</v>
      </c>
      <c r="G26" s="15">
        <f>SUM(E26:F26)</f>
        <v>0</v>
      </c>
      <c r="H26" s="216">
        <f t="shared" si="5"/>
        <v>0</v>
      </c>
      <c r="I26" s="217">
        <f t="shared" si="5"/>
        <v>0</v>
      </c>
      <c r="J26" s="218">
        <f t="shared" si="5"/>
        <v>0</v>
      </c>
      <c r="K26" s="33"/>
      <c r="L26" s="33"/>
    </row>
    <row r="27" spans="1:12" ht="36.75" customHeight="1" thickBot="1">
      <c r="A27" s="2" t="s">
        <v>13</v>
      </c>
      <c r="B27" s="47">
        <f aca="true" t="shared" si="6" ref="B27:J27">SUM(B22:B26)</f>
        <v>2</v>
      </c>
      <c r="C27" s="47">
        <f t="shared" si="6"/>
        <v>0</v>
      </c>
      <c r="D27" s="47">
        <f t="shared" si="6"/>
        <v>2</v>
      </c>
      <c r="E27" s="47">
        <f t="shared" si="6"/>
        <v>0</v>
      </c>
      <c r="F27" s="47">
        <f t="shared" si="6"/>
        <v>0</v>
      </c>
      <c r="G27" s="47">
        <f t="shared" si="6"/>
        <v>0</v>
      </c>
      <c r="H27" s="171">
        <f t="shared" si="6"/>
        <v>2</v>
      </c>
      <c r="I27" s="171">
        <f t="shared" si="6"/>
        <v>0</v>
      </c>
      <c r="J27" s="172">
        <f t="shared" si="6"/>
        <v>2</v>
      </c>
      <c r="K27" s="26"/>
      <c r="L27" s="26"/>
    </row>
    <row r="28" spans="1:12" ht="30" customHeight="1" thickBot="1">
      <c r="A28" s="35" t="s">
        <v>10</v>
      </c>
      <c r="B28" s="58">
        <f aca="true" t="shared" si="7" ref="B28:J28">B20</f>
        <v>50</v>
      </c>
      <c r="C28" s="58">
        <f t="shared" si="7"/>
        <v>1</v>
      </c>
      <c r="D28" s="58">
        <f t="shared" si="7"/>
        <v>51</v>
      </c>
      <c r="E28" s="58">
        <f t="shared" si="7"/>
        <v>0</v>
      </c>
      <c r="F28" s="58">
        <f t="shared" si="7"/>
        <v>0</v>
      </c>
      <c r="G28" s="59">
        <f t="shared" si="7"/>
        <v>0</v>
      </c>
      <c r="H28" s="59">
        <f t="shared" si="7"/>
        <v>50</v>
      </c>
      <c r="I28" s="59">
        <f t="shared" si="7"/>
        <v>1</v>
      </c>
      <c r="J28" s="62">
        <f t="shared" si="7"/>
        <v>51</v>
      </c>
      <c r="K28" s="36"/>
      <c r="L28" s="36"/>
    </row>
    <row r="29" spans="1:12" ht="26.25" thickBot="1">
      <c r="A29" s="35" t="s">
        <v>14</v>
      </c>
      <c r="B29" s="58">
        <f aca="true" t="shared" si="8" ref="B29:J29">B27</f>
        <v>2</v>
      </c>
      <c r="C29" s="58">
        <f t="shared" si="8"/>
        <v>0</v>
      </c>
      <c r="D29" s="58">
        <f t="shared" si="8"/>
        <v>2</v>
      </c>
      <c r="E29" s="58">
        <f t="shared" si="8"/>
        <v>0</v>
      </c>
      <c r="F29" s="58">
        <f t="shared" si="8"/>
        <v>0</v>
      </c>
      <c r="G29" s="59">
        <f t="shared" si="8"/>
        <v>0</v>
      </c>
      <c r="H29" s="59">
        <f t="shared" si="8"/>
        <v>2</v>
      </c>
      <c r="I29" s="59">
        <f t="shared" si="8"/>
        <v>0</v>
      </c>
      <c r="J29" s="62">
        <f t="shared" si="8"/>
        <v>2</v>
      </c>
      <c r="K29" s="27"/>
      <c r="L29" s="27"/>
    </row>
    <row r="30" spans="1:12" ht="26.25" thickBot="1">
      <c r="A30" s="3" t="s">
        <v>15</v>
      </c>
      <c r="B30" s="60">
        <f aca="true" t="shared" si="9" ref="B30:J30">SUM(B28:B29)</f>
        <v>52</v>
      </c>
      <c r="C30" s="60">
        <f t="shared" si="9"/>
        <v>1</v>
      </c>
      <c r="D30" s="60">
        <f t="shared" si="9"/>
        <v>53</v>
      </c>
      <c r="E30" s="60">
        <f t="shared" si="9"/>
        <v>0</v>
      </c>
      <c r="F30" s="60">
        <f t="shared" si="9"/>
        <v>0</v>
      </c>
      <c r="G30" s="61">
        <f t="shared" si="9"/>
        <v>0</v>
      </c>
      <c r="H30" s="61">
        <f t="shared" si="9"/>
        <v>52</v>
      </c>
      <c r="I30" s="61">
        <f t="shared" si="9"/>
        <v>1</v>
      </c>
      <c r="J30" s="63">
        <f t="shared" si="9"/>
        <v>53</v>
      </c>
      <c r="K30" s="27"/>
      <c r="L30" s="27"/>
    </row>
    <row r="31" spans="1:12" ht="12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1" ht="25.5" customHeight="1" hidden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30"/>
    </row>
    <row r="33" spans="1:16" ht="37.5" customHeight="1">
      <c r="A33" s="2429" t="s">
        <v>324</v>
      </c>
      <c r="B33" s="2429"/>
      <c r="C33" s="2429"/>
      <c r="D33" s="2429"/>
      <c r="E33" s="2429"/>
      <c r="F33" s="2429"/>
      <c r="G33" s="2429"/>
      <c r="H33" s="2429"/>
      <c r="I33" s="2429"/>
      <c r="J33" s="2429"/>
      <c r="K33" s="2429"/>
      <c r="L33" s="2429"/>
      <c r="M33" s="2429"/>
      <c r="N33" s="2429"/>
      <c r="O33" s="2429"/>
      <c r="P33" s="2429"/>
    </row>
    <row r="34" spans="2:13" ht="26.25" customHeight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</sheetData>
  <sheetProtection/>
  <mergeCells count="9">
    <mergeCell ref="A33:P33"/>
    <mergeCell ref="A2:J2"/>
    <mergeCell ref="A3:A5"/>
    <mergeCell ref="B3:D3"/>
    <mergeCell ref="E3:G3"/>
    <mergeCell ref="A1:M1"/>
    <mergeCell ref="H3:J4"/>
    <mergeCell ref="B4:D4"/>
    <mergeCell ref="E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33"/>
  <sheetViews>
    <sheetView zoomScale="50" zoomScaleNormal="50" zoomScalePageLayoutView="0" workbookViewId="0" topLeftCell="A1">
      <selection activeCell="AB14" sqref="AA14:AB14"/>
    </sheetView>
  </sheetViews>
  <sheetFormatPr defaultColWidth="9.00390625" defaultRowHeight="12.75"/>
  <cols>
    <col min="1" max="1" width="88.875" style="17" customWidth="1"/>
    <col min="2" max="2" width="12.75390625" style="17" customWidth="1"/>
    <col min="3" max="3" width="12.875" style="17" customWidth="1"/>
    <col min="4" max="4" width="12.25390625" style="17" customWidth="1"/>
    <col min="5" max="5" width="10.25390625" style="17" customWidth="1"/>
    <col min="6" max="6" width="8.75390625" style="17" customWidth="1"/>
    <col min="7" max="7" width="11.00390625" style="17" customWidth="1"/>
    <col min="8" max="8" width="9.375" style="17" customWidth="1"/>
    <col min="9" max="9" width="10.375" style="17" customWidth="1"/>
    <col min="10" max="10" width="12.25390625" style="17" customWidth="1"/>
    <col min="11" max="12" width="9.625" style="17" customWidth="1"/>
    <col min="13" max="16" width="12.00390625" style="17" customWidth="1"/>
    <col min="17" max="17" width="12.625" style="17" customWidth="1"/>
    <col min="18" max="18" width="11.00390625" style="17" customWidth="1"/>
    <col min="19" max="19" width="10.875" style="17" customWidth="1"/>
    <col min="20" max="21" width="10.75390625" style="17" customWidth="1"/>
    <col min="22" max="22" width="9.125" style="17" customWidth="1"/>
    <col min="23" max="23" width="12.875" style="17" customWidth="1"/>
    <col min="24" max="24" width="23.375" style="17" customWidth="1"/>
    <col min="25" max="26" width="9.125" style="17" customWidth="1"/>
    <col min="27" max="27" width="10.625" style="17" bestFit="1" customWidth="1"/>
    <col min="28" max="28" width="11.25390625" style="17" customWidth="1"/>
    <col min="29" max="16384" width="9.125" style="17" customWidth="1"/>
  </cols>
  <sheetData>
    <row r="1" spans="1:23" ht="39.75" customHeight="1">
      <c r="A1" s="2416" t="s">
        <v>340</v>
      </c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  <c r="R1" s="2416"/>
      <c r="S1" s="2416"/>
      <c r="T1" s="31"/>
      <c r="U1" s="31"/>
      <c r="V1" s="31"/>
      <c r="W1" s="31"/>
    </row>
    <row r="2" spans="1:19" ht="28.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1" ht="37.5" customHeight="1">
      <c r="A3" s="2416" t="s">
        <v>358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416"/>
      <c r="O3" s="2416"/>
      <c r="P3" s="2416"/>
      <c r="Q3" s="2416"/>
      <c r="R3" s="2416"/>
      <c r="S3" s="2416"/>
      <c r="T3" s="49"/>
      <c r="U3" s="49"/>
    </row>
    <row r="4" ht="33" customHeight="1" thickBot="1">
      <c r="A4" s="18"/>
    </row>
    <row r="5" spans="1:21" ht="33" customHeight="1">
      <c r="A5" s="2418" t="s">
        <v>9</v>
      </c>
      <c r="B5" s="2405" t="s">
        <v>0</v>
      </c>
      <c r="C5" s="2425"/>
      <c r="D5" s="2440"/>
      <c r="E5" s="2405" t="s">
        <v>1</v>
      </c>
      <c r="F5" s="2425"/>
      <c r="G5" s="2440"/>
      <c r="H5" s="2405" t="s">
        <v>2</v>
      </c>
      <c r="I5" s="2425"/>
      <c r="J5" s="2440"/>
      <c r="K5" s="2405" t="s">
        <v>3</v>
      </c>
      <c r="L5" s="2425"/>
      <c r="M5" s="2440"/>
      <c r="N5" s="2405">
        <v>5</v>
      </c>
      <c r="O5" s="2447"/>
      <c r="P5" s="2448"/>
      <c r="Q5" s="2409" t="s">
        <v>6</v>
      </c>
      <c r="R5" s="2410"/>
      <c r="S5" s="2411"/>
      <c r="T5" s="32"/>
      <c r="U5" s="32"/>
    </row>
    <row r="6" spans="1:21" ht="33" customHeight="1" thickBot="1">
      <c r="A6" s="2419"/>
      <c r="B6" s="2441"/>
      <c r="C6" s="2442"/>
      <c r="D6" s="2443"/>
      <c r="E6" s="2444"/>
      <c r="F6" s="2445"/>
      <c r="G6" s="2446"/>
      <c r="H6" s="2444"/>
      <c r="I6" s="2445"/>
      <c r="J6" s="2446"/>
      <c r="K6" s="2441"/>
      <c r="L6" s="2442"/>
      <c r="M6" s="2443"/>
      <c r="N6" s="2449"/>
      <c r="O6" s="2450"/>
      <c r="P6" s="2451"/>
      <c r="Q6" s="2412"/>
      <c r="R6" s="2413"/>
      <c r="S6" s="2414"/>
      <c r="T6" s="32"/>
      <c r="U6" s="32"/>
    </row>
    <row r="7" spans="1:21" ht="99.75" customHeight="1" thickBot="1">
      <c r="A7" s="2439"/>
      <c r="B7" s="219" t="s">
        <v>27</v>
      </c>
      <c r="C7" s="222" t="s">
        <v>28</v>
      </c>
      <c r="D7" s="223" t="s">
        <v>4</v>
      </c>
      <c r="E7" s="219" t="s">
        <v>27</v>
      </c>
      <c r="F7" s="222" t="s">
        <v>28</v>
      </c>
      <c r="G7" s="223" t="s">
        <v>4</v>
      </c>
      <c r="H7" s="219" t="s">
        <v>27</v>
      </c>
      <c r="I7" s="222" t="s">
        <v>28</v>
      </c>
      <c r="J7" s="223" t="s">
        <v>4</v>
      </c>
      <c r="K7" s="219" t="s">
        <v>27</v>
      </c>
      <c r="L7" s="222" t="s">
        <v>28</v>
      </c>
      <c r="M7" s="223" t="s">
        <v>4</v>
      </c>
      <c r="N7" s="219" t="s">
        <v>27</v>
      </c>
      <c r="O7" s="222" t="s">
        <v>28</v>
      </c>
      <c r="P7" s="223" t="s">
        <v>4</v>
      </c>
      <c r="Q7" s="219" t="s">
        <v>27</v>
      </c>
      <c r="R7" s="222" t="s">
        <v>28</v>
      </c>
      <c r="S7" s="224" t="s">
        <v>4</v>
      </c>
      <c r="T7" s="32"/>
      <c r="U7" s="32"/>
    </row>
    <row r="8" spans="1:21" ht="45" customHeight="1" thickBot="1">
      <c r="A8" s="2" t="s">
        <v>22</v>
      </c>
      <c r="B8" s="47"/>
      <c r="C8" s="47"/>
      <c r="D8" s="47"/>
      <c r="E8" s="47"/>
      <c r="F8" s="47"/>
      <c r="G8" s="1"/>
      <c r="H8" s="48"/>
      <c r="I8" s="47"/>
      <c r="J8" s="47"/>
      <c r="K8" s="47"/>
      <c r="L8" s="47"/>
      <c r="M8" s="1"/>
      <c r="N8" s="47"/>
      <c r="O8" s="47"/>
      <c r="P8" s="47"/>
      <c r="Q8" s="47"/>
      <c r="R8" s="47"/>
      <c r="S8" s="1"/>
      <c r="T8" s="32"/>
      <c r="U8" s="32"/>
    </row>
    <row r="9" spans="1:21" ht="28.5" customHeight="1">
      <c r="A9" s="68" t="s">
        <v>22</v>
      </c>
      <c r="B9" s="71"/>
      <c r="C9" s="69"/>
      <c r="D9" s="72"/>
      <c r="E9" s="71"/>
      <c r="F9" s="69"/>
      <c r="G9" s="72"/>
      <c r="H9" s="71"/>
      <c r="I9" s="69"/>
      <c r="J9" s="72"/>
      <c r="K9" s="70"/>
      <c r="L9" s="69"/>
      <c r="M9" s="73"/>
      <c r="N9" s="1256"/>
      <c r="O9" s="1256"/>
      <c r="P9" s="1256"/>
      <c r="Q9" s="43">
        <f>B9+E288+H9+K9</f>
        <v>0</v>
      </c>
      <c r="R9" s="43">
        <f>C9+F288+I9+L9</f>
        <v>0</v>
      </c>
      <c r="S9" s="44">
        <f>SUM(Q9:R9)</f>
        <v>0</v>
      </c>
      <c r="T9" s="32"/>
      <c r="U9" s="32"/>
    </row>
    <row r="10" spans="1:21" ht="28.5" customHeight="1">
      <c r="A10" s="225" t="s">
        <v>34</v>
      </c>
      <c r="B10" s="756">
        <f aca="true" t="shared" si="0" ref="B10:M11">B23+B17</f>
        <v>60</v>
      </c>
      <c r="C10" s="757">
        <f t="shared" si="0"/>
        <v>34</v>
      </c>
      <c r="D10" s="758">
        <f t="shared" si="0"/>
        <v>94</v>
      </c>
      <c r="E10" s="756">
        <f t="shared" si="0"/>
        <v>44</v>
      </c>
      <c r="F10" s="757">
        <f t="shared" si="0"/>
        <v>47</v>
      </c>
      <c r="G10" s="758">
        <f t="shared" si="0"/>
        <v>91</v>
      </c>
      <c r="H10" s="756">
        <f t="shared" si="0"/>
        <v>34</v>
      </c>
      <c r="I10" s="757">
        <f t="shared" si="0"/>
        <v>52</v>
      </c>
      <c r="J10" s="758">
        <f t="shared" si="0"/>
        <v>86</v>
      </c>
      <c r="K10" s="756">
        <f t="shared" si="0"/>
        <v>30</v>
      </c>
      <c r="L10" s="757">
        <f t="shared" si="0"/>
        <v>43</v>
      </c>
      <c r="M10" s="758">
        <f t="shared" si="0"/>
        <v>73</v>
      </c>
      <c r="N10" s="758">
        <f>SUM(N17+N23)</f>
        <v>0</v>
      </c>
      <c r="O10" s="94">
        <f>SUM(O17+O23)</f>
        <v>0</v>
      </c>
      <c r="P10" s="94">
        <f>SUM(P17+P23)</f>
        <v>0</v>
      </c>
      <c r="Q10" s="37">
        <f>B10+E10+H10+K10+N10</f>
        <v>168</v>
      </c>
      <c r="R10" s="37">
        <f>C10+F10+I10+L10+O10</f>
        <v>176</v>
      </c>
      <c r="S10" s="38">
        <f>SUM(Q10:R10)</f>
        <v>344</v>
      </c>
      <c r="T10" s="32"/>
      <c r="U10" s="32"/>
    </row>
    <row r="11" spans="1:21" ht="28.5" customHeight="1">
      <c r="A11" s="225" t="s">
        <v>35</v>
      </c>
      <c r="B11" s="99">
        <f>B24+B18</f>
        <v>188</v>
      </c>
      <c r="C11" s="93">
        <f t="shared" si="0"/>
        <v>6</v>
      </c>
      <c r="D11" s="94">
        <f t="shared" si="0"/>
        <v>194</v>
      </c>
      <c r="E11" s="99">
        <f t="shared" si="0"/>
        <v>148</v>
      </c>
      <c r="F11" s="93">
        <f t="shared" si="0"/>
        <v>13</v>
      </c>
      <c r="G11" s="94">
        <f t="shared" si="0"/>
        <v>161</v>
      </c>
      <c r="H11" s="99">
        <f t="shared" si="0"/>
        <v>142</v>
      </c>
      <c r="I11" s="93">
        <f t="shared" si="0"/>
        <v>11</v>
      </c>
      <c r="J11" s="94">
        <f t="shared" si="0"/>
        <v>153</v>
      </c>
      <c r="K11" s="99">
        <f t="shared" si="0"/>
        <v>0</v>
      </c>
      <c r="L11" s="93">
        <f t="shared" si="0"/>
        <v>0</v>
      </c>
      <c r="M11" s="94">
        <f t="shared" si="0"/>
        <v>0</v>
      </c>
      <c r="N11" s="94">
        <v>0</v>
      </c>
      <c r="O11" s="94">
        <v>0</v>
      </c>
      <c r="P11" s="94">
        <v>0</v>
      </c>
      <c r="Q11" s="37">
        <f>B11+E11+H11+K11</f>
        <v>478</v>
      </c>
      <c r="R11" s="37">
        <f>C11+F11+I11+L11</f>
        <v>30</v>
      </c>
      <c r="S11" s="38">
        <f>SUM(Q11:R11)</f>
        <v>508</v>
      </c>
      <c r="T11" s="32"/>
      <c r="U11" s="32"/>
    </row>
    <row r="12" spans="1:21" ht="30.75" customHeight="1" hidden="1">
      <c r="A12" s="225" t="s">
        <v>36</v>
      </c>
      <c r="B12" s="99">
        <v>0</v>
      </c>
      <c r="C12" s="93">
        <v>0</v>
      </c>
      <c r="D12" s="94">
        <v>0</v>
      </c>
      <c r="E12" s="99">
        <v>0</v>
      </c>
      <c r="F12" s="93">
        <v>0</v>
      </c>
      <c r="G12" s="94">
        <v>0</v>
      </c>
      <c r="H12" s="99">
        <v>0</v>
      </c>
      <c r="I12" s="93">
        <v>0</v>
      </c>
      <c r="J12" s="94">
        <v>0</v>
      </c>
      <c r="K12" s="99">
        <v>0</v>
      </c>
      <c r="L12" s="93">
        <v>0</v>
      </c>
      <c r="M12" s="94">
        <v>0</v>
      </c>
      <c r="N12" s="94">
        <v>0</v>
      </c>
      <c r="O12" s="94">
        <v>0</v>
      </c>
      <c r="P12" s="94">
        <v>0</v>
      </c>
      <c r="Q12" s="37">
        <v>0</v>
      </c>
      <c r="R12" s="37">
        <v>0</v>
      </c>
      <c r="S12" s="38">
        <v>0</v>
      </c>
      <c r="T12" s="32"/>
      <c r="U12" s="32"/>
    </row>
    <row r="13" spans="1:21" ht="27.75" customHeight="1" thickBot="1">
      <c r="A13" s="225" t="s">
        <v>37</v>
      </c>
      <c r="B13" s="99">
        <f>B20+B26</f>
        <v>25</v>
      </c>
      <c r="C13" s="93">
        <f>C26+C19</f>
        <v>0</v>
      </c>
      <c r="D13" s="94">
        <f aca="true" t="shared" si="1" ref="D13:M13">D26+D20</f>
        <v>25</v>
      </c>
      <c r="E13" s="99">
        <f t="shared" si="1"/>
        <v>9</v>
      </c>
      <c r="F13" s="93">
        <f t="shared" si="1"/>
        <v>2</v>
      </c>
      <c r="G13" s="94">
        <f t="shared" si="1"/>
        <v>11</v>
      </c>
      <c r="H13" s="99">
        <f t="shared" si="1"/>
        <v>8</v>
      </c>
      <c r="I13" s="93">
        <f t="shared" si="1"/>
        <v>0</v>
      </c>
      <c r="J13" s="94">
        <f t="shared" si="1"/>
        <v>8</v>
      </c>
      <c r="K13" s="99">
        <f t="shared" si="1"/>
        <v>0</v>
      </c>
      <c r="L13" s="93">
        <f t="shared" si="1"/>
        <v>0</v>
      </c>
      <c r="M13" s="94">
        <f t="shared" si="1"/>
        <v>0</v>
      </c>
      <c r="N13" s="94">
        <v>0</v>
      </c>
      <c r="O13" s="94">
        <v>0</v>
      </c>
      <c r="P13" s="94">
        <v>0</v>
      </c>
      <c r="Q13" s="37">
        <f>B13+E13+H13+K13</f>
        <v>42</v>
      </c>
      <c r="R13" s="37">
        <f>C13+F13+I13+L13</f>
        <v>2</v>
      </c>
      <c r="S13" s="38">
        <f>SUM(Q13:R13)</f>
        <v>44</v>
      </c>
      <c r="T13" s="32"/>
      <c r="U13" s="32"/>
    </row>
    <row r="14" spans="1:21" ht="45" customHeight="1" thickBot="1">
      <c r="A14" s="19" t="s">
        <v>12</v>
      </c>
      <c r="B14" s="58">
        <f aca="true" t="shared" si="2" ref="B14:R14">SUM(B10:B13)</f>
        <v>273</v>
      </c>
      <c r="C14" s="58">
        <f t="shared" si="2"/>
        <v>40</v>
      </c>
      <c r="D14" s="58">
        <f t="shared" si="2"/>
        <v>313</v>
      </c>
      <c r="E14" s="58">
        <f t="shared" si="2"/>
        <v>201</v>
      </c>
      <c r="F14" s="58">
        <f t="shared" si="2"/>
        <v>62</v>
      </c>
      <c r="G14" s="58">
        <f t="shared" si="2"/>
        <v>263</v>
      </c>
      <c r="H14" s="58">
        <f t="shared" si="2"/>
        <v>184</v>
      </c>
      <c r="I14" s="58">
        <f t="shared" si="2"/>
        <v>63</v>
      </c>
      <c r="J14" s="58">
        <f t="shared" si="2"/>
        <v>247</v>
      </c>
      <c r="K14" s="58">
        <f t="shared" si="2"/>
        <v>30</v>
      </c>
      <c r="L14" s="58">
        <f t="shared" si="2"/>
        <v>43</v>
      </c>
      <c r="M14" s="58">
        <f t="shared" si="2"/>
        <v>73</v>
      </c>
      <c r="N14" s="58">
        <f>SUM(N10)</f>
        <v>0</v>
      </c>
      <c r="O14" s="58">
        <f>SUM(O10)</f>
        <v>0</v>
      </c>
      <c r="P14" s="58">
        <f>SUM(P10)</f>
        <v>0</v>
      </c>
      <c r="Q14" s="58">
        <f>SUM(Q10:Q13)</f>
        <v>688</v>
      </c>
      <c r="R14" s="58">
        <f t="shared" si="2"/>
        <v>208</v>
      </c>
      <c r="S14" s="62">
        <f>SUM(S10:S13)</f>
        <v>896</v>
      </c>
      <c r="T14" s="32"/>
      <c r="U14" s="32"/>
    </row>
    <row r="15" spans="1:21" ht="31.5" customHeight="1" thickBot="1">
      <c r="A15" s="19" t="s">
        <v>23</v>
      </c>
      <c r="B15" s="164"/>
      <c r="C15" s="160"/>
      <c r="D15" s="167"/>
      <c r="E15" s="157"/>
      <c r="F15" s="157"/>
      <c r="G15" s="159"/>
      <c r="H15" s="157"/>
      <c r="I15" s="157"/>
      <c r="J15" s="158"/>
      <c r="K15" s="156"/>
      <c r="L15" s="157"/>
      <c r="M15" s="159"/>
      <c r="N15" s="158"/>
      <c r="O15" s="158"/>
      <c r="P15" s="158"/>
      <c r="Q15" s="165"/>
      <c r="R15" s="177"/>
      <c r="S15" s="166"/>
      <c r="T15" s="29"/>
      <c r="U15" s="29"/>
    </row>
    <row r="16" spans="1:21" ht="24.75" customHeight="1">
      <c r="A16" s="41" t="s">
        <v>11</v>
      </c>
      <c r="B16" s="20"/>
      <c r="C16" s="5"/>
      <c r="D16" s="7"/>
      <c r="E16" s="22"/>
      <c r="F16" s="5"/>
      <c r="G16" s="7"/>
      <c r="H16" s="22"/>
      <c r="I16" s="5" t="s">
        <v>7</v>
      </c>
      <c r="J16" s="21"/>
      <c r="K16" s="20"/>
      <c r="L16" s="5"/>
      <c r="M16" s="21"/>
      <c r="N16" s="54"/>
      <c r="O16" s="55"/>
      <c r="P16" s="51"/>
      <c r="Q16" s="54"/>
      <c r="R16" s="55"/>
      <c r="S16" s="51"/>
      <c r="T16" s="26"/>
      <c r="U16" s="26"/>
    </row>
    <row r="17" spans="1:21" ht="24.75" customHeight="1">
      <c r="A17" s="225" t="s">
        <v>34</v>
      </c>
      <c r="B17" s="8">
        <v>56</v>
      </c>
      <c r="C17" s="9">
        <v>31</v>
      </c>
      <c r="D17" s="10">
        <f>SUM(B17:C17)</f>
        <v>87</v>
      </c>
      <c r="E17" s="14">
        <v>44</v>
      </c>
      <c r="F17" s="9">
        <v>42</v>
      </c>
      <c r="G17" s="15">
        <f>SUM(E17:F17)</f>
        <v>86</v>
      </c>
      <c r="H17" s="8">
        <v>34</v>
      </c>
      <c r="I17" s="9">
        <v>50</v>
      </c>
      <c r="J17" s="15">
        <f>SUM(H17:I17)</f>
        <v>84</v>
      </c>
      <c r="K17" s="8">
        <v>30</v>
      </c>
      <c r="L17" s="9">
        <v>43</v>
      </c>
      <c r="M17" s="15">
        <f>SUM(K17:L17)</f>
        <v>73</v>
      </c>
      <c r="N17" s="12"/>
      <c r="O17" s="13"/>
      <c r="P17" s="232">
        <f>SUM(N17:O17)</f>
        <v>0</v>
      </c>
      <c r="Q17" s="37">
        <f>B17+E17+H17+K17+N17</f>
        <v>164</v>
      </c>
      <c r="R17" s="28">
        <f>C17+F17+I17+L17+O17</f>
        <v>166</v>
      </c>
      <c r="S17" s="38">
        <f aca="true" t="shared" si="3" ref="S17:S26">SUM(Q17:R17)</f>
        <v>330</v>
      </c>
      <c r="T17" s="26"/>
      <c r="U17" s="26"/>
    </row>
    <row r="18" spans="1:21" ht="24.75" customHeight="1">
      <c r="A18" s="225" t="s">
        <v>35</v>
      </c>
      <c r="B18" s="8">
        <v>181</v>
      </c>
      <c r="C18" s="9">
        <v>4</v>
      </c>
      <c r="D18" s="10">
        <f>SUM(B18:C18)</f>
        <v>185</v>
      </c>
      <c r="E18" s="14">
        <v>147</v>
      </c>
      <c r="F18" s="9">
        <v>8</v>
      </c>
      <c r="G18" s="15">
        <f>SUM(E18:F18)</f>
        <v>155</v>
      </c>
      <c r="H18" s="8">
        <v>139</v>
      </c>
      <c r="I18" s="9">
        <v>8</v>
      </c>
      <c r="J18" s="15">
        <f>SUM(H18:I18)</f>
        <v>147</v>
      </c>
      <c r="K18" s="8"/>
      <c r="L18" s="9"/>
      <c r="M18" s="15">
        <f>SUM(K18:L18)</f>
        <v>0</v>
      </c>
      <c r="N18" s="8"/>
      <c r="O18" s="9"/>
      <c r="P18" s="10">
        <v>0</v>
      </c>
      <c r="Q18" s="37">
        <f aca="true" t="shared" si="4" ref="Q18:R20">B18+E18+H18+K18</f>
        <v>467</v>
      </c>
      <c r="R18" s="28">
        <f t="shared" si="4"/>
        <v>20</v>
      </c>
      <c r="S18" s="38">
        <f t="shared" si="3"/>
        <v>487</v>
      </c>
      <c r="T18" s="26"/>
      <c r="U18" s="26"/>
    </row>
    <row r="19" spans="1:21" ht="29.25" customHeight="1" hidden="1">
      <c r="A19" s="225" t="s">
        <v>36</v>
      </c>
      <c r="B19" s="8"/>
      <c r="C19" s="9"/>
      <c r="D19" s="10">
        <f>SUM(B19:C19)</f>
        <v>0</v>
      </c>
      <c r="E19" s="14"/>
      <c r="F19" s="9"/>
      <c r="G19" s="15">
        <f>SUM(E19:F19)</f>
        <v>0</v>
      </c>
      <c r="H19" s="8"/>
      <c r="I19" s="9"/>
      <c r="J19" s="15">
        <f>SUM(H19:I19)</f>
        <v>0</v>
      </c>
      <c r="K19" s="8"/>
      <c r="L19" s="9"/>
      <c r="M19" s="15">
        <f>SUM(K19:L19)</f>
        <v>0</v>
      </c>
      <c r="N19" s="8"/>
      <c r="O19" s="9"/>
      <c r="P19" s="10">
        <v>0</v>
      </c>
      <c r="Q19" s="37">
        <f t="shared" si="4"/>
        <v>0</v>
      </c>
      <c r="R19" s="28">
        <f t="shared" si="4"/>
        <v>0</v>
      </c>
      <c r="S19" s="38">
        <f t="shared" si="3"/>
        <v>0</v>
      </c>
      <c r="T19" s="26"/>
      <c r="U19" s="26"/>
    </row>
    <row r="20" spans="1:21" ht="33" customHeight="1" thickBot="1">
      <c r="A20" s="225" t="s">
        <v>37</v>
      </c>
      <c r="B20" s="8">
        <v>25</v>
      </c>
      <c r="C20" s="9"/>
      <c r="D20" s="10">
        <f>SUM(B20:C20)</f>
        <v>25</v>
      </c>
      <c r="E20" s="14">
        <v>9</v>
      </c>
      <c r="F20" s="9">
        <v>1</v>
      </c>
      <c r="G20" s="15">
        <f>SUM(E20:F20)</f>
        <v>10</v>
      </c>
      <c r="H20" s="8">
        <v>8</v>
      </c>
      <c r="I20" s="9"/>
      <c r="J20" s="15">
        <f>SUM(H20:I20)</f>
        <v>8</v>
      </c>
      <c r="K20" s="8"/>
      <c r="L20" s="9"/>
      <c r="M20" s="15">
        <f>SUM(K20:L20)</f>
        <v>0</v>
      </c>
      <c r="N20" s="11"/>
      <c r="O20" s="2320"/>
      <c r="P20" s="2321">
        <v>0</v>
      </c>
      <c r="Q20" s="37">
        <f t="shared" si="4"/>
        <v>42</v>
      </c>
      <c r="R20" s="28">
        <f t="shared" si="4"/>
        <v>1</v>
      </c>
      <c r="S20" s="38">
        <f t="shared" si="3"/>
        <v>43</v>
      </c>
      <c r="T20" s="33"/>
      <c r="U20" s="33"/>
    </row>
    <row r="21" spans="1:21" ht="24.75" customHeight="1" thickBot="1">
      <c r="A21" s="39" t="s">
        <v>8</v>
      </c>
      <c r="B21" s="53">
        <f aca="true" t="shared" si="5" ref="B21:M21">SUM(B17:B20)</f>
        <v>262</v>
      </c>
      <c r="C21" s="53">
        <f t="shared" si="5"/>
        <v>35</v>
      </c>
      <c r="D21" s="1">
        <f t="shared" si="5"/>
        <v>297</v>
      </c>
      <c r="E21" s="169">
        <f t="shared" si="5"/>
        <v>200</v>
      </c>
      <c r="F21" s="53">
        <f t="shared" si="5"/>
        <v>51</v>
      </c>
      <c r="G21" s="1">
        <f t="shared" si="5"/>
        <v>251</v>
      </c>
      <c r="H21" s="45">
        <f t="shared" si="5"/>
        <v>181</v>
      </c>
      <c r="I21" s="45">
        <f t="shared" si="5"/>
        <v>58</v>
      </c>
      <c r="J21" s="46">
        <f t="shared" si="5"/>
        <v>239</v>
      </c>
      <c r="K21" s="45">
        <f t="shared" si="5"/>
        <v>30</v>
      </c>
      <c r="L21" s="45">
        <f t="shared" si="5"/>
        <v>43</v>
      </c>
      <c r="M21" s="46">
        <f t="shared" si="5"/>
        <v>73</v>
      </c>
      <c r="N21" s="1">
        <f>SUM(N17:N20)</f>
        <v>0</v>
      </c>
      <c r="O21" s="1">
        <f>SUM(O17:O20)</f>
        <v>0</v>
      </c>
      <c r="P21" s="1">
        <f>SUM(N21:O21)</f>
        <v>0</v>
      </c>
      <c r="Q21" s="1253">
        <f>B21+E21+H21+K21+N21</f>
        <v>673</v>
      </c>
      <c r="R21" s="1254">
        <f>C21+F21+I21+L21+O21</f>
        <v>187</v>
      </c>
      <c r="S21" s="1255">
        <f t="shared" si="3"/>
        <v>860</v>
      </c>
      <c r="T21" s="26"/>
      <c r="U21" s="26"/>
    </row>
    <row r="22" spans="1:21" ht="33" customHeight="1">
      <c r="A22" s="40" t="s">
        <v>26</v>
      </c>
      <c r="B22" s="65"/>
      <c r="C22" s="50"/>
      <c r="D22" s="67"/>
      <c r="E22" s="52"/>
      <c r="F22" s="50"/>
      <c r="G22" s="66"/>
      <c r="H22" s="25"/>
      <c r="I22" s="24"/>
      <c r="J22" s="64"/>
      <c r="K22" s="25"/>
      <c r="L22" s="24"/>
      <c r="M22" s="64"/>
      <c r="N22" s="25"/>
      <c r="O22" s="24"/>
      <c r="P22" s="247"/>
      <c r="Q22" s="37">
        <f>B22+E22+H22+K22</f>
        <v>0</v>
      </c>
      <c r="R22" s="28">
        <f>C22+F22+I22+L22</f>
        <v>0</v>
      </c>
      <c r="S22" s="38">
        <f t="shared" si="3"/>
        <v>0</v>
      </c>
      <c r="T22" s="26"/>
      <c r="U22" s="26"/>
    </row>
    <row r="23" spans="1:21" ht="24.75" customHeight="1">
      <c r="A23" s="225" t="s">
        <v>34</v>
      </c>
      <c r="B23" s="8">
        <v>4</v>
      </c>
      <c r="C23" s="9">
        <v>3</v>
      </c>
      <c r="D23" s="10">
        <f>SUM(B23:C23)</f>
        <v>7</v>
      </c>
      <c r="E23" s="14"/>
      <c r="F23" s="9">
        <v>5</v>
      </c>
      <c r="G23" s="15">
        <f>SUM(E23:F23)</f>
        <v>5</v>
      </c>
      <c r="H23" s="8"/>
      <c r="I23" s="9">
        <v>2</v>
      </c>
      <c r="J23" s="15">
        <f>SUM(H23:I23)</f>
        <v>2</v>
      </c>
      <c r="K23" s="8"/>
      <c r="L23" s="9"/>
      <c r="M23" s="15">
        <f>SUM(K23:L23)</f>
        <v>0</v>
      </c>
      <c r="N23" s="8"/>
      <c r="O23" s="9"/>
      <c r="P23" s="10">
        <f>SUM(O23)</f>
        <v>0</v>
      </c>
      <c r="Q23" s="37">
        <f>B23+E23+H23+K23+N23</f>
        <v>4</v>
      </c>
      <c r="R23" s="28">
        <f>C23+F23+I23+L23+O23</f>
        <v>10</v>
      </c>
      <c r="S23" s="38">
        <f t="shared" si="3"/>
        <v>14</v>
      </c>
      <c r="T23" s="33"/>
      <c r="U23" s="33"/>
    </row>
    <row r="24" spans="1:21" ht="32.25" customHeight="1">
      <c r="A24" s="225" t="s">
        <v>35</v>
      </c>
      <c r="B24" s="8">
        <v>7</v>
      </c>
      <c r="C24" s="9">
        <v>2</v>
      </c>
      <c r="D24" s="10">
        <f>SUM(B24:C24)</f>
        <v>9</v>
      </c>
      <c r="E24" s="14">
        <v>1</v>
      </c>
      <c r="F24" s="9">
        <v>5</v>
      </c>
      <c r="G24" s="15">
        <f>SUM(E24:F24)</f>
        <v>6</v>
      </c>
      <c r="H24" s="8">
        <v>3</v>
      </c>
      <c r="I24" s="9">
        <v>3</v>
      </c>
      <c r="J24" s="15">
        <f>SUM(H24:I24)</f>
        <v>6</v>
      </c>
      <c r="K24" s="8"/>
      <c r="L24" s="9"/>
      <c r="M24" s="15">
        <f>SUM(K24:L24)</f>
        <v>0</v>
      </c>
      <c r="N24" s="8"/>
      <c r="O24" s="9"/>
      <c r="P24" s="10">
        <v>0</v>
      </c>
      <c r="Q24" s="37">
        <f>B24+E24+H24+K24</f>
        <v>11</v>
      </c>
      <c r="R24" s="28">
        <f>C24+F24+I24+L24</f>
        <v>10</v>
      </c>
      <c r="S24" s="38">
        <f t="shared" si="3"/>
        <v>21</v>
      </c>
      <c r="T24" s="34"/>
      <c r="U24" s="34"/>
    </row>
    <row r="25" spans="1:21" ht="32.25" customHeight="1" hidden="1">
      <c r="A25" s="225" t="s">
        <v>36</v>
      </c>
      <c r="B25" s="8"/>
      <c r="C25" s="9"/>
      <c r="D25" s="10"/>
      <c r="E25" s="14"/>
      <c r="F25" s="9"/>
      <c r="G25" s="15"/>
      <c r="H25" s="8"/>
      <c r="I25" s="9"/>
      <c r="J25" s="15"/>
      <c r="K25" s="8"/>
      <c r="L25" s="9"/>
      <c r="M25" s="15"/>
      <c r="N25" s="8"/>
      <c r="O25" s="9"/>
      <c r="P25" s="10">
        <v>0</v>
      </c>
      <c r="Q25" s="37"/>
      <c r="R25" s="28"/>
      <c r="S25" s="38"/>
      <c r="T25" s="34"/>
      <c r="U25" s="34"/>
    </row>
    <row r="26" spans="1:21" ht="77.25" customHeight="1" thickBot="1">
      <c r="A26" s="225" t="s">
        <v>37</v>
      </c>
      <c r="B26" s="8"/>
      <c r="C26" s="9"/>
      <c r="D26" s="10">
        <f>SUM(B26:C26)</f>
        <v>0</v>
      </c>
      <c r="E26" s="14"/>
      <c r="F26" s="9">
        <v>1</v>
      </c>
      <c r="G26" s="15">
        <f>SUM(E26:F26)</f>
        <v>1</v>
      </c>
      <c r="H26" s="8"/>
      <c r="I26" s="9"/>
      <c r="J26" s="15">
        <f>SUM(H26:I26)</f>
        <v>0</v>
      </c>
      <c r="K26" s="8"/>
      <c r="L26" s="9"/>
      <c r="M26" s="15">
        <f>SUM(K26:L26)</f>
        <v>0</v>
      </c>
      <c r="N26" s="248"/>
      <c r="O26" s="249"/>
      <c r="P26" s="250">
        <v>0</v>
      </c>
      <c r="Q26" s="37">
        <f>B26+E26+H26+K26</f>
        <v>0</v>
      </c>
      <c r="R26" s="28">
        <f>C26+F26+I26+L26</f>
        <v>1</v>
      </c>
      <c r="S26" s="38">
        <f t="shared" si="3"/>
        <v>1</v>
      </c>
      <c r="T26" s="33"/>
      <c r="U26" s="33"/>
    </row>
    <row r="27" spans="1:21" ht="26.25" thickBot="1">
      <c r="A27" s="2" t="s">
        <v>13</v>
      </c>
      <c r="B27" s="171">
        <f aca="true" t="shared" si="6" ref="B27:M27">SUM(B23:B26)</f>
        <v>11</v>
      </c>
      <c r="C27" s="171">
        <f t="shared" si="6"/>
        <v>5</v>
      </c>
      <c r="D27" s="172">
        <f t="shared" si="6"/>
        <v>16</v>
      </c>
      <c r="E27" s="173">
        <f t="shared" si="6"/>
        <v>1</v>
      </c>
      <c r="F27" s="171">
        <f t="shared" si="6"/>
        <v>11</v>
      </c>
      <c r="G27" s="172">
        <f t="shared" si="6"/>
        <v>12</v>
      </c>
      <c r="H27" s="173">
        <f t="shared" si="6"/>
        <v>3</v>
      </c>
      <c r="I27" s="171">
        <f t="shared" si="6"/>
        <v>5</v>
      </c>
      <c r="J27" s="171">
        <f t="shared" si="6"/>
        <v>8</v>
      </c>
      <c r="K27" s="171">
        <f t="shared" si="6"/>
        <v>0</v>
      </c>
      <c r="L27" s="171">
        <f t="shared" si="6"/>
        <v>0</v>
      </c>
      <c r="M27" s="171">
        <f t="shared" si="6"/>
        <v>0</v>
      </c>
      <c r="N27" s="172">
        <f>SUM(N23:N26)</f>
        <v>0</v>
      </c>
      <c r="O27" s="172">
        <f>SUM(O23:O26)</f>
        <v>0</v>
      </c>
      <c r="P27" s="172">
        <f>SUM(N27:O27)</f>
        <v>0</v>
      </c>
      <c r="Q27" s="47">
        <f>SUM(Q22:Q26)</f>
        <v>15</v>
      </c>
      <c r="R27" s="47">
        <f>SUM(R22:R26)</f>
        <v>21</v>
      </c>
      <c r="S27" s="1">
        <f>SUM(S22:S26)</f>
        <v>36</v>
      </c>
      <c r="T27" s="27"/>
      <c r="U27" s="27"/>
    </row>
    <row r="28" spans="1:21" ht="28.5" customHeight="1" thickBot="1">
      <c r="A28" s="35" t="s">
        <v>10</v>
      </c>
      <c r="B28" s="58">
        <f aca="true" t="shared" si="7" ref="B28:L28">B21</f>
        <v>262</v>
      </c>
      <c r="C28" s="58">
        <f t="shared" si="7"/>
        <v>35</v>
      </c>
      <c r="D28" s="62">
        <f t="shared" si="7"/>
        <v>297</v>
      </c>
      <c r="E28" s="80">
        <f t="shared" si="7"/>
        <v>200</v>
      </c>
      <c r="F28" s="58">
        <f t="shared" si="7"/>
        <v>51</v>
      </c>
      <c r="G28" s="58">
        <f t="shared" si="7"/>
        <v>251</v>
      </c>
      <c r="H28" s="58">
        <f t="shared" si="7"/>
        <v>181</v>
      </c>
      <c r="I28" s="58">
        <f t="shared" si="7"/>
        <v>58</v>
      </c>
      <c r="J28" s="58">
        <f t="shared" si="7"/>
        <v>239</v>
      </c>
      <c r="K28" s="58">
        <f t="shared" si="7"/>
        <v>30</v>
      </c>
      <c r="L28" s="58">
        <f t="shared" si="7"/>
        <v>43</v>
      </c>
      <c r="M28" s="59">
        <f>M21</f>
        <v>73</v>
      </c>
      <c r="N28" s="62">
        <f>SUM(N21)</f>
        <v>0</v>
      </c>
      <c r="O28" s="62">
        <f>SUM(O21)</f>
        <v>0</v>
      </c>
      <c r="P28" s="62">
        <f>SUM(N28:O28)</f>
        <v>0</v>
      </c>
      <c r="Q28" s="58">
        <f>Q21</f>
        <v>673</v>
      </c>
      <c r="R28" s="58">
        <f>R21</f>
        <v>187</v>
      </c>
      <c r="S28" s="62">
        <f>Q28+R28</f>
        <v>860</v>
      </c>
      <c r="T28" s="27"/>
      <c r="U28" s="27"/>
    </row>
    <row r="29" spans="1:20" ht="27.75" customHeight="1" thickBot="1">
      <c r="A29" s="35" t="s">
        <v>14</v>
      </c>
      <c r="B29" s="58">
        <f aca="true" t="shared" si="8" ref="B29:S29">B27</f>
        <v>11</v>
      </c>
      <c r="C29" s="58">
        <f t="shared" si="8"/>
        <v>5</v>
      </c>
      <c r="D29" s="62">
        <f t="shared" si="8"/>
        <v>16</v>
      </c>
      <c r="E29" s="80">
        <f t="shared" si="8"/>
        <v>1</v>
      </c>
      <c r="F29" s="58">
        <f t="shared" si="8"/>
        <v>11</v>
      </c>
      <c r="G29" s="58">
        <f t="shared" si="8"/>
        <v>12</v>
      </c>
      <c r="H29" s="58">
        <f t="shared" si="8"/>
        <v>3</v>
      </c>
      <c r="I29" s="58">
        <f t="shared" si="8"/>
        <v>5</v>
      </c>
      <c r="J29" s="58">
        <f t="shared" si="8"/>
        <v>8</v>
      </c>
      <c r="K29" s="58">
        <f t="shared" si="8"/>
        <v>0</v>
      </c>
      <c r="L29" s="58">
        <f t="shared" si="8"/>
        <v>0</v>
      </c>
      <c r="M29" s="59">
        <f>M27</f>
        <v>0</v>
      </c>
      <c r="N29" s="62">
        <f>SUM(N27)</f>
        <v>0</v>
      </c>
      <c r="O29" s="62">
        <f>SUM(O27)</f>
        <v>0</v>
      </c>
      <c r="P29" s="62">
        <f>SUM(N29:O29)</f>
        <v>0</v>
      </c>
      <c r="Q29" s="58">
        <f t="shared" si="8"/>
        <v>15</v>
      </c>
      <c r="R29" s="58">
        <f>R27</f>
        <v>21</v>
      </c>
      <c r="S29" s="62">
        <f t="shared" si="8"/>
        <v>36</v>
      </c>
      <c r="T29" s="30"/>
    </row>
    <row r="30" spans="1:21" ht="32.25" customHeight="1" thickBot="1">
      <c r="A30" s="3" t="s">
        <v>15</v>
      </c>
      <c r="B30" s="60">
        <f aca="true" t="shared" si="9" ref="B30:R30">SUM(B28:B29)</f>
        <v>273</v>
      </c>
      <c r="C30" s="60">
        <f t="shared" si="9"/>
        <v>40</v>
      </c>
      <c r="D30" s="63">
        <f t="shared" si="9"/>
        <v>313</v>
      </c>
      <c r="E30" s="81">
        <f t="shared" si="9"/>
        <v>201</v>
      </c>
      <c r="F30" s="60">
        <f t="shared" si="9"/>
        <v>62</v>
      </c>
      <c r="G30" s="60">
        <f t="shared" si="9"/>
        <v>263</v>
      </c>
      <c r="H30" s="60">
        <f t="shared" si="9"/>
        <v>184</v>
      </c>
      <c r="I30" s="60">
        <f t="shared" si="9"/>
        <v>63</v>
      </c>
      <c r="J30" s="60">
        <f t="shared" si="9"/>
        <v>247</v>
      </c>
      <c r="K30" s="60">
        <f>SUM(K28:K29)</f>
        <v>30</v>
      </c>
      <c r="L30" s="60">
        <f t="shared" si="9"/>
        <v>43</v>
      </c>
      <c r="M30" s="61">
        <f t="shared" si="9"/>
        <v>73</v>
      </c>
      <c r="N30" s="63">
        <f>SUM(N28:N29)</f>
        <v>0</v>
      </c>
      <c r="O30" s="63">
        <f>SUM(O28:O29)</f>
        <v>0</v>
      </c>
      <c r="P30" s="63">
        <f>SUM(P28:P29)</f>
        <v>0</v>
      </c>
      <c r="Q30" s="60">
        <f t="shared" si="9"/>
        <v>688</v>
      </c>
      <c r="R30" s="60">
        <f t="shared" si="9"/>
        <v>208</v>
      </c>
      <c r="S30" s="63">
        <f>SUM(S28:S29)</f>
        <v>896</v>
      </c>
      <c r="T30" s="27"/>
      <c r="U30" s="27"/>
    </row>
    <row r="31" spans="1:19" ht="30.75" customHeight="1">
      <c r="A31" s="2415" t="s">
        <v>38</v>
      </c>
      <c r="B31" s="2415"/>
      <c r="C31" s="2415"/>
      <c r="D31" s="2415"/>
      <c r="E31" s="2415"/>
      <c r="F31" s="2415"/>
      <c r="G31" s="2415"/>
      <c r="H31" s="2415"/>
      <c r="I31" s="2415"/>
      <c r="J31" s="2415"/>
      <c r="K31" s="2415"/>
      <c r="L31" s="2415"/>
      <c r="M31" s="2415"/>
      <c r="N31" s="2415"/>
      <c r="O31" s="2415"/>
      <c r="P31" s="2415"/>
      <c r="Q31" s="2415"/>
      <c r="R31" s="2415"/>
      <c r="S31" s="2415"/>
    </row>
    <row r="32" spans="2:19" ht="25.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2:19" ht="4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</sheetData>
  <sheetProtection/>
  <mergeCells count="10">
    <mergeCell ref="A31:S31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T24"/>
  <sheetViews>
    <sheetView zoomScale="50" zoomScaleNormal="50" zoomScalePageLayoutView="0" workbookViewId="0" topLeftCell="A1">
      <selection activeCell="P35" sqref="P35"/>
    </sheetView>
  </sheetViews>
  <sheetFormatPr defaultColWidth="9.00390625" defaultRowHeight="12.75"/>
  <cols>
    <col min="1" max="1" width="93.00390625" style="17" customWidth="1"/>
    <col min="2" max="2" width="13.875" style="17" customWidth="1"/>
    <col min="3" max="3" width="12.125" style="17" customWidth="1"/>
    <col min="4" max="4" width="11.00390625" style="17" customWidth="1"/>
    <col min="5" max="5" width="14.125" style="17" customWidth="1"/>
    <col min="6" max="6" width="11.875" style="17" customWidth="1"/>
    <col min="7" max="7" width="9.625" style="17" customWidth="1"/>
    <col min="8" max="8" width="14.75390625" style="17" customWidth="1"/>
    <col min="9" max="10" width="9.625" style="17" customWidth="1"/>
    <col min="11" max="11" width="14.25390625" style="17" customWidth="1"/>
    <col min="12" max="12" width="13.125" style="17" customWidth="1"/>
    <col min="13" max="15" width="10.75390625" style="17" customWidth="1"/>
    <col min="16" max="16" width="9.125" style="17" customWidth="1"/>
    <col min="17" max="17" width="12.875" style="17" customWidth="1"/>
    <col min="18" max="18" width="23.375" style="17" customWidth="1"/>
    <col min="19" max="20" width="9.125" style="17" customWidth="1"/>
    <col min="21" max="21" width="10.625" style="17" bestFit="1" customWidth="1"/>
    <col min="22" max="22" width="11.25390625" style="17" customWidth="1"/>
    <col min="23" max="16384" width="9.125" style="17" customWidth="1"/>
  </cols>
  <sheetData>
    <row r="1" spans="1:20" ht="25.5" customHeight="1">
      <c r="A1" s="2416"/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  <c r="R1" s="2416"/>
      <c r="S1" s="2416"/>
      <c r="T1" s="2416"/>
    </row>
    <row r="2" spans="1:16" ht="15.75" customHeight="1">
      <c r="A2" s="2416" t="s">
        <v>24</v>
      </c>
      <c r="B2" s="2416"/>
      <c r="C2" s="2416"/>
      <c r="D2" s="2416"/>
      <c r="E2" s="2416"/>
      <c r="F2" s="2416"/>
      <c r="G2" s="2416"/>
      <c r="H2" s="2416"/>
      <c r="I2" s="2416"/>
      <c r="J2" s="2416"/>
      <c r="K2" s="2416"/>
      <c r="L2" s="2416"/>
      <c r="M2" s="2416"/>
      <c r="N2" s="2416"/>
      <c r="O2" s="2416"/>
      <c r="P2" s="2416"/>
    </row>
    <row r="3" spans="1:15" ht="24.75" customHeight="1">
      <c r="A3" s="2416" t="s">
        <v>357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49"/>
      <c r="O3" s="49"/>
    </row>
    <row r="4" ht="33" customHeight="1" thickBot="1">
      <c r="A4" s="18"/>
    </row>
    <row r="5" spans="1:15" ht="33" customHeight="1" thickBot="1">
      <c r="A5" s="2418" t="s">
        <v>9</v>
      </c>
      <c r="B5" s="2433" t="s">
        <v>19</v>
      </c>
      <c r="C5" s="2434"/>
      <c r="D5" s="2435"/>
      <c r="E5" s="2433" t="s">
        <v>20</v>
      </c>
      <c r="F5" s="2434"/>
      <c r="G5" s="2435"/>
      <c r="H5" s="2433" t="s">
        <v>32</v>
      </c>
      <c r="I5" s="2434"/>
      <c r="J5" s="2435"/>
      <c r="K5" s="2409" t="s">
        <v>21</v>
      </c>
      <c r="L5" s="2410"/>
      <c r="M5" s="2411"/>
      <c r="N5" s="32"/>
      <c r="O5" s="32"/>
    </row>
    <row r="6" spans="1:15" ht="33" customHeight="1" thickBot="1">
      <c r="A6" s="2419"/>
      <c r="B6" s="2436" t="s">
        <v>5</v>
      </c>
      <c r="C6" s="2437"/>
      <c r="D6" s="2438"/>
      <c r="E6" s="2436" t="s">
        <v>5</v>
      </c>
      <c r="F6" s="2437"/>
      <c r="G6" s="2438"/>
      <c r="H6" s="2436" t="s">
        <v>5</v>
      </c>
      <c r="I6" s="2437"/>
      <c r="J6" s="2438"/>
      <c r="K6" s="2412"/>
      <c r="L6" s="2413"/>
      <c r="M6" s="2414"/>
      <c r="N6" s="32"/>
      <c r="O6" s="32"/>
    </row>
    <row r="7" spans="1:15" ht="99.75" customHeight="1" thickBot="1">
      <c r="A7" s="2439"/>
      <c r="B7" s="219" t="s">
        <v>27</v>
      </c>
      <c r="C7" s="222" t="s">
        <v>28</v>
      </c>
      <c r="D7" s="224" t="s">
        <v>4</v>
      </c>
      <c r="E7" s="219" t="s">
        <v>27</v>
      </c>
      <c r="F7" s="222" t="s">
        <v>28</v>
      </c>
      <c r="G7" s="224" t="s">
        <v>4</v>
      </c>
      <c r="H7" s="219" t="s">
        <v>27</v>
      </c>
      <c r="I7" s="222" t="s">
        <v>28</v>
      </c>
      <c r="J7" s="224" t="s">
        <v>4</v>
      </c>
      <c r="K7" s="219" t="s">
        <v>27</v>
      </c>
      <c r="L7" s="222" t="s">
        <v>28</v>
      </c>
      <c r="M7" s="224" t="s">
        <v>4</v>
      </c>
      <c r="N7" s="32"/>
      <c r="O7" s="32"/>
    </row>
    <row r="8" spans="1:15" ht="36.75" customHeight="1" thickBot="1">
      <c r="A8" s="155" t="s">
        <v>22</v>
      </c>
      <c r="B8" s="71"/>
      <c r="C8" s="69"/>
      <c r="D8" s="16"/>
      <c r="E8" s="76"/>
      <c r="F8" s="233"/>
      <c r="G8" s="234"/>
      <c r="H8" s="76"/>
      <c r="I8" s="233"/>
      <c r="J8" s="234"/>
      <c r="K8" s="154"/>
      <c r="L8" s="78"/>
      <c r="M8" s="79"/>
      <c r="N8" s="32"/>
      <c r="O8" s="32"/>
    </row>
    <row r="9" spans="1:15" ht="29.25" customHeight="1" thickBot="1">
      <c r="A9" s="228" t="s">
        <v>43</v>
      </c>
      <c r="B9" s="93">
        <f aca="true" t="shared" si="0" ref="B9:J9">B16+B13</f>
        <v>0</v>
      </c>
      <c r="C9" s="93">
        <f t="shared" si="0"/>
        <v>4</v>
      </c>
      <c r="D9" s="82">
        <f t="shared" si="0"/>
        <v>4</v>
      </c>
      <c r="E9" s="242">
        <f t="shared" si="0"/>
        <v>0</v>
      </c>
      <c r="F9" s="93">
        <f t="shared" si="0"/>
        <v>2</v>
      </c>
      <c r="G9" s="83">
        <f t="shared" si="0"/>
        <v>2</v>
      </c>
      <c r="H9" s="242">
        <f t="shared" si="0"/>
        <v>0</v>
      </c>
      <c r="I9" s="93">
        <f t="shared" si="0"/>
        <v>0</v>
      </c>
      <c r="J9" s="83">
        <f t="shared" si="0"/>
        <v>0</v>
      </c>
      <c r="K9" s="253">
        <f>B9+E9+H9</f>
        <v>0</v>
      </c>
      <c r="L9" s="254">
        <f>C9+F9+I9</f>
        <v>6</v>
      </c>
      <c r="M9" s="255">
        <f>D9+G9+J9</f>
        <v>6</v>
      </c>
      <c r="N9" s="32"/>
      <c r="O9" s="32"/>
    </row>
    <row r="10" spans="1:15" ht="36.75" customHeight="1" thickBot="1">
      <c r="A10" s="19" t="s">
        <v>12</v>
      </c>
      <c r="B10" s="58">
        <f aca="true" t="shared" si="1" ref="B10:M10">SUM(B8:B9)</f>
        <v>0</v>
      </c>
      <c r="C10" s="58">
        <f t="shared" si="1"/>
        <v>4</v>
      </c>
      <c r="D10" s="59">
        <f t="shared" si="1"/>
        <v>4</v>
      </c>
      <c r="E10" s="58">
        <f t="shared" si="1"/>
        <v>0</v>
      </c>
      <c r="F10" s="58">
        <f t="shared" si="1"/>
        <v>2</v>
      </c>
      <c r="G10" s="62">
        <f t="shared" si="1"/>
        <v>2</v>
      </c>
      <c r="H10" s="58">
        <f t="shared" si="1"/>
        <v>0</v>
      </c>
      <c r="I10" s="58">
        <f t="shared" si="1"/>
        <v>0</v>
      </c>
      <c r="J10" s="62">
        <f t="shared" si="1"/>
        <v>0</v>
      </c>
      <c r="K10" s="58">
        <f t="shared" si="1"/>
        <v>0</v>
      </c>
      <c r="L10" s="58">
        <f t="shared" si="1"/>
        <v>6</v>
      </c>
      <c r="M10" s="62">
        <f t="shared" si="1"/>
        <v>6</v>
      </c>
      <c r="N10" s="32"/>
      <c r="O10" s="32"/>
    </row>
    <row r="11" spans="1:15" ht="27" customHeight="1" thickBot="1">
      <c r="A11" s="19" t="s">
        <v>23</v>
      </c>
      <c r="B11" s="56"/>
      <c r="C11" s="161"/>
      <c r="D11" s="162"/>
      <c r="E11" s="56"/>
      <c r="F11" s="161"/>
      <c r="G11" s="162"/>
      <c r="H11" s="56"/>
      <c r="I11" s="161"/>
      <c r="J11" s="162"/>
      <c r="K11" s="57"/>
      <c r="L11" s="161"/>
      <c r="M11" s="163"/>
      <c r="N11" s="32"/>
      <c r="O11" s="32"/>
    </row>
    <row r="12" spans="1:15" ht="31.5" customHeight="1" thickBot="1">
      <c r="A12" s="41" t="s">
        <v>11</v>
      </c>
      <c r="B12" s="4"/>
      <c r="C12" s="6"/>
      <c r="D12" s="21"/>
      <c r="E12" s="4"/>
      <c r="F12" s="6"/>
      <c r="G12" s="21"/>
      <c r="H12" s="4"/>
      <c r="I12" s="6"/>
      <c r="J12" s="21"/>
      <c r="K12" s="256"/>
      <c r="L12" s="5"/>
      <c r="M12" s="257"/>
      <c r="N12" s="29"/>
      <c r="O12" s="29"/>
    </row>
    <row r="13" spans="1:15" ht="24.75" customHeight="1" thickBot="1">
      <c r="A13" s="228" t="s">
        <v>43</v>
      </c>
      <c r="B13" s="229">
        <v>0</v>
      </c>
      <c r="C13" s="229">
        <v>4</v>
      </c>
      <c r="D13" s="230">
        <f>SUM(B13:C13)</f>
        <v>4</v>
      </c>
      <c r="E13" s="229">
        <v>0</v>
      </c>
      <c r="F13" s="229">
        <v>2</v>
      </c>
      <c r="G13" s="230">
        <f>SUM(E13:F13)</f>
        <v>2</v>
      </c>
      <c r="H13" s="229">
        <v>0</v>
      </c>
      <c r="I13" s="229">
        <v>0</v>
      </c>
      <c r="J13" s="230">
        <f>SUM(H13:I13)</f>
        <v>0</v>
      </c>
      <c r="K13" s="204">
        <f>B13+E13+H13</f>
        <v>0</v>
      </c>
      <c r="L13" s="212">
        <f>C13+F13+I13</f>
        <v>6</v>
      </c>
      <c r="M13" s="205">
        <f>D13+G13+J13</f>
        <v>6</v>
      </c>
      <c r="N13" s="26"/>
      <c r="O13" s="26"/>
    </row>
    <row r="14" spans="1:15" ht="24.75" customHeight="1" thickBot="1">
      <c r="A14" s="2" t="s">
        <v>8</v>
      </c>
      <c r="B14" s="208">
        <f aca="true" t="shared" si="2" ref="B14:M14">SUM(B13:B13)</f>
        <v>0</v>
      </c>
      <c r="C14" s="208">
        <f t="shared" si="2"/>
        <v>4</v>
      </c>
      <c r="D14" s="208">
        <f t="shared" si="2"/>
        <v>4</v>
      </c>
      <c r="E14" s="208">
        <f t="shared" si="2"/>
        <v>0</v>
      </c>
      <c r="F14" s="208">
        <f t="shared" si="2"/>
        <v>2</v>
      </c>
      <c r="G14" s="208">
        <f t="shared" si="2"/>
        <v>2</v>
      </c>
      <c r="H14" s="208">
        <f t="shared" si="2"/>
        <v>0</v>
      </c>
      <c r="I14" s="208">
        <f t="shared" si="2"/>
        <v>0</v>
      </c>
      <c r="J14" s="208">
        <f t="shared" si="2"/>
        <v>0</v>
      </c>
      <c r="K14" s="208">
        <f t="shared" si="2"/>
        <v>0</v>
      </c>
      <c r="L14" s="208">
        <f t="shared" si="2"/>
        <v>6</v>
      </c>
      <c r="M14" s="208">
        <f t="shared" si="2"/>
        <v>6</v>
      </c>
      <c r="N14" s="33"/>
      <c r="O14" s="33"/>
    </row>
    <row r="15" spans="1:15" ht="24.75" customHeight="1" thickBot="1">
      <c r="A15" s="220" t="s">
        <v>26</v>
      </c>
      <c r="B15" s="236"/>
      <c r="C15" s="237"/>
      <c r="D15" s="238"/>
      <c r="E15" s="236"/>
      <c r="F15" s="237"/>
      <c r="G15" s="238"/>
      <c r="H15" s="239"/>
      <c r="I15" s="240"/>
      <c r="J15" s="241"/>
      <c r="K15" s="209"/>
      <c r="L15" s="210"/>
      <c r="M15" s="211"/>
      <c r="N15" s="26"/>
      <c r="O15" s="26"/>
    </row>
    <row r="16" spans="1:15" ht="24.75" customHeight="1" thickBot="1">
      <c r="A16" s="228" t="s">
        <v>43</v>
      </c>
      <c r="B16" s="99">
        <v>0</v>
      </c>
      <c r="C16" s="93">
        <v>0</v>
      </c>
      <c r="D16" s="82">
        <f>SUM(B16:C16)</f>
        <v>0</v>
      </c>
      <c r="E16" s="242">
        <v>0</v>
      </c>
      <c r="F16" s="94">
        <v>0</v>
      </c>
      <c r="G16" s="82">
        <f>SUM(E16:F16)</f>
        <v>0</v>
      </c>
      <c r="H16" s="242">
        <v>0</v>
      </c>
      <c r="I16" s="242">
        <v>0</v>
      </c>
      <c r="J16" s="82">
        <f>SUM(H16:I16)</f>
        <v>0</v>
      </c>
      <c r="K16" s="206">
        <f>B16+E16+H16</f>
        <v>0</v>
      </c>
      <c r="L16" s="235">
        <f>C16+F16+I16</f>
        <v>0</v>
      </c>
      <c r="M16" s="207">
        <f>D16+G16+J16</f>
        <v>0</v>
      </c>
      <c r="N16" s="26"/>
      <c r="O16" s="26"/>
    </row>
    <row r="17" spans="1:15" ht="36.75" customHeight="1" thickBot="1">
      <c r="A17" s="2" t="s">
        <v>13</v>
      </c>
      <c r="B17" s="171">
        <f aca="true" t="shared" si="3" ref="B17:M17">SUM(B16:B16)</f>
        <v>0</v>
      </c>
      <c r="C17" s="171">
        <f t="shared" si="3"/>
        <v>0</v>
      </c>
      <c r="D17" s="171">
        <f t="shared" si="3"/>
        <v>0</v>
      </c>
      <c r="E17" s="171">
        <f t="shared" si="3"/>
        <v>0</v>
      </c>
      <c r="F17" s="171">
        <f t="shared" si="3"/>
        <v>0</v>
      </c>
      <c r="G17" s="171">
        <f t="shared" si="3"/>
        <v>0</v>
      </c>
      <c r="H17" s="171">
        <f t="shared" si="3"/>
        <v>0</v>
      </c>
      <c r="I17" s="171">
        <f t="shared" si="3"/>
        <v>0</v>
      </c>
      <c r="J17" s="171">
        <f t="shared" si="3"/>
        <v>0</v>
      </c>
      <c r="K17" s="171">
        <f t="shared" si="3"/>
        <v>0</v>
      </c>
      <c r="L17" s="171">
        <f t="shared" si="3"/>
        <v>0</v>
      </c>
      <c r="M17" s="172">
        <f t="shared" si="3"/>
        <v>0</v>
      </c>
      <c r="N17" s="26"/>
      <c r="O17" s="26"/>
    </row>
    <row r="18" spans="1:15" ht="30" customHeight="1" thickBot="1">
      <c r="A18" s="35" t="s">
        <v>10</v>
      </c>
      <c r="B18" s="58">
        <f aca="true" t="shared" si="4" ref="B18:M18">B14</f>
        <v>0</v>
      </c>
      <c r="C18" s="58">
        <f t="shared" si="4"/>
        <v>4</v>
      </c>
      <c r="D18" s="58">
        <f t="shared" si="4"/>
        <v>4</v>
      </c>
      <c r="E18" s="58">
        <f t="shared" si="4"/>
        <v>0</v>
      </c>
      <c r="F18" s="58">
        <f t="shared" si="4"/>
        <v>2</v>
      </c>
      <c r="G18" s="59">
        <f t="shared" si="4"/>
        <v>2</v>
      </c>
      <c r="H18" s="59">
        <f t="shared" si="4"/>
        <v>0</v>
      </c>
      <c r="I18" s="59">
        <f t="shared" si="4"/>
        <v>0</v>
      </c>
      <c r="J18" s="59">
        <f t="shared" si="4"/>
        <v>0</v>
      </c>
      <c r="K18" s="59">
        <f t="shared" si="4"/>
        <v>0</v>
      </c>
      <c r="L18" s="59">
        <f t="shared" si="4"/>
        <v>6</v>
      </c>
      <c r="M18" s="62">
        <f t="shared" si="4"/>
        <v>6</v>
      </c>
      <c r="N18" s="36"/>
      <c r="O18" s="36"/>
    </row>
    <row r="19" spans="1:15" ht="26.25" thickBot="1">
      <c r="A19" s="35" t="s">
        <v>14</v>
      </c>
      <c r="B19" s="58">
        <f aca="true" t="shared" si="5" ref="B19:M19">B17</f>
        <v>0</v>
      </c>
      <c r="C19" s="58">
        <f t="shared" si="5"/>
        <v>0</v>
      </c>
      <c r="D19" s="58">
        <f t="shared" si="5"/>
        <v>0</v>
      </c>
      <c r="E19" s="58">
        <f t="shared" si="5"/>
        <v>0</v>
      </c>
      <c r="F19" s="58">
        <f t="shared" si="5"/>
        <v>0</v>
      </c>
      <c r="G19" s="59">
        <f t="shared" si="5"/>
        <v>0</v>
      </c>
      <c r="H19" s="59">
        <f t="shared" si="5"/>
        <v>0</v>
      </c>
      <c r="I19" s="59">
        <f t="shared" si="5"/>
        <v>0</v>
      </c>
      <c r="J19" s="59">
        <f t="shared" si="5"/>
        <v>0</v>
      </c>
      <c r="K19" s="59">
        <f t="shared" si="5"/>
        <v>0</v>
      </c>
      <c r="L19" s="59">
        <f t="shared" si="5"/>
        <v>0</v>
      </c>
      <c r="M19" s="62">
        <f t="shared" si="5"/>
        <v>0</v>
      </c>
      <c r="N19" s="27"/>
      <c r="O19" s="27"/>
    </row>
    <row r="20" spans="1:15" ht="26.25" thickBot="1">
      <c r="A20" s="3" t="s">
        <v>15</v>
      </c>
      <c r="B20" s="60">
        <f aca="true" t="shared" si="6" ref="B20:M20">SUM(B18:B19)</f>
        <v>0</v>
      </c>
      <c r="C20" s="60">
        <f t="shared" si="6"/>
        <v>4</v>
      </c>
      <c r="D20" s="60">
        <f t="shared" si="6"/>
        <v>4</v>
      </c>
      <c r="E20" s="60">
        <f t="shared" si="6"/>
        <v>0</v>
      </c>
      <c r="F20" s="60">
        <f t="shared" si="6"/>
        <v>2</v>
      </c>
      <c r="G20" s="61">
        <f t="shared" si="6"/>
        <v>2</v>
      </c>
      <c r="H20" s="61">
        <f t="shared" si="6"/>
        <v>0</v>
      </c>
      <c r="I20" s="61">
        <f t="shared" si="6"/>
        <v>0</v>
      </c>
      <c r="J20" s="61">
        <f t="shared" si="6"/>
        <v>0</v>
      </c>
      <c r="K20" s="61">
        <f t="shared" si="6"/>
        <v>0</v>
      </c>
      <c r="L20" s="61">
        <f t="shared" si="6"/>
        <v>6</v>
      </c>
      <c r="M20" s="63">
        <f t="shared" si="6"/>
        <v>6</v>
      </c>
      <c r="N20" s="27"/>
      <c r="O20" s="27"/>
    </row>
    <row r="21" spans="1:15" ht="12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4" ht="25.5" customHeight="1" hidden="1" thickBo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0"/>
    </row>
    <row r="23" spans="1:16" ht="37.5" customHeight="1">
      <c r="A23" s="2429" t="s">
        <v>306</v>
      </c>
      <c r="B23" s="2429"/>
      <c r="C23" s="2429"/>
      <c r="D23" s="2429"/>
      <c r="E23" s="2429"/>
      <c r="F23" s="2429"/>
      <c r="G23" s="2429"/>
      <c r="H23" s="2429"/>
      <c r="I23" s="2429"/>
      <c r="J23" s="2429"/>
      <c r="K23" s="2429"/>
      <c r="L23" s="2429"/>
      <c r="M23" s="2429"/>
      <c r="N23" s="2429"/>
      <c r="O23" s="2429"/>
      <c r="P23" s="2429"/>
    </row>
    <row r="24" spans="2:16" ht="26.25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</sheetData>
  <sheetProtection/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T35"/>
  <sheetViews>
    <sheetView zoomScale="50" zoomScaleNormal="50" zoomScalePageLayoutView="0" workbookViewId="0" topLeftCell="A1">
      <selection activeCell="U20" sqref="U20"/>
    </sheetView>
  </sheetViews>
  <sheetFormatPr defaultColWidth="9.00390625" defaultRowHeight="12.75"/>
  <cols>
    <col min="1" max="1" width="88.875" style="17" customWidth="1"/>
    <col min="2" max="2" width="12.75390625" style="17" customWidth="1"/>
    <col min="3" max="3" width="12.875" style="17" customWidth="1"/>
    <col min="4" max="4" width="12.25390625" style="17" customWidth="1"/>
    <col min="5" max="5" width="10.25390625" style="17" customWidth="1"/>
    <col min="6" max="6" width="8.75390625" style="17" customWidth="1"/>
    <col min="7" max="7" width="11.00390625" style="17" customWidth="1"/>
    <col min="8" max="8" width="9.375" style="17" customWidth="1"/>
    <col min="9" max="9" width="10.375" style="17" customWidth="1"/>
    <col min="10" max="10" width="12.25390625" style="17" customWidth="1"/>
    <col min="11" max="12" width="9.625" style="17" customWidth="1"/>
    <col min="13" max="13" width="12.00390625" style="17" customWidth="1"/>
    <col min="14" max="14" width="12.625" style="17" customWidth="1"/>
    <col min="15" max="15" width="11.00390625" style="17" customWidth="1"/>
    <col min="16" max="16" width="10.875" style="17" customWidth="1"/>
    <col min="17" max="18" width="10.75390625" style="17" customWidth="1"/>
    <col min="19" max="19" width="9.125" style="17" customWidth="1"/>
    <col min="20" max="20" width="12.875" style="17" customWidth="1"/>
    <col min="21" max="21" width="23.375" style="17" customWidth="1"/>
    <col min="22" max="23" width="9.125" style="17" customWidth="1"/>
    <col min="24" max="24" width="10.625" style="17" bestFit="1" customWidth="1"/>
    <col min="25" max="25" width="11.25390625" style="17" customWidth="1"/>
    <col min="26" max="16384" width="9.125" style="17" customWidth="1"/>
  </cols>
  <sheetData>
    <row r="1" spans="1:20" ht="39.75" customHeight="1">
      <c r="A1" s="2416" t="s">
        <v>140</v>
      </c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31"/>
      <c r="R1" s="31"/>
      <c r="S1" s="31"/>
      <c r="T1" s="31"/>
    </row>
    <row r="2" spans="1:16" ht="28.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8" ht="37.5" customHeight="1">
      <c r="A3" s="2416" t="s">
        <v>358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416"/>
      <c r="O3" s="2416"/>
      <c r="P3" s="2416"/>
      <c r="Q3" s="49"/>
      <c r="R3" s="49"/>
    </row>
    <row r="4" ht="33" customHeight="1" thickBot="1">
      <c r="A4" s="18"/>
    </row>
    <row r="5" spans="1:18" ht="33" customHeight="1">
      <c r="A5" s="2418" t="s">
        <v>9</v>
      </c>
      <c r="B5" s="2405" t="s">
        <v>0</v>
      </c>
      <c r="C5" s="2425"/>
      <c r="D5" s="2440"/>
      <c r="E5" s="2405" t="s">
        <v>1</v>
      </c>
      <c r="F5" s="2425"/>
      <c r="G5" s="2440"/>
      <c r="H5" s="2405" t="s">
        <v>2</v>
      </c>
      <c r="I5" s="2425"/>
      <c r="J5" s="2440"/>
      <c r="K5" s="2405" t="s">
        <v>3</v>
      </c>
      <c r="L5" s="2425"/>
      <c r="M5" s="2440"/>
      <c r="N5" s="2409" t="s">
        <v>6</v>
      </c>
      <c r="O5" s="2410"/>
      <c r="P5" s="2411"/>
      <c r="Q5" s="32"/>
      <c r="R5" s="32"/>
    </row>
    <row r="6" spans="1:18" ht="33" customHeight="1" thickBot="1">
      <c r="A6" s="2419"/>
      <c r="B6" s="2441"/>
      <c r="C6" s="2442"/>
      <c r="D6" s="2443"/>
      <c r="E6" s="2444"/>
      <c r="F6" s="2445"/>
      <c r="G6" s="2446"/>
      <c r="H6" s="2444"/>
      <c r="I6" s="2445"/>
      <c r="J6" s="2446"/>
      <c r="K6" s="2441"/>
      <c r="L6" s="2442"/>
      <c r="M6" s="2443"/>
      <c r="N6" s="2412"/>
      <c r="O6" s="2413"/>
      <c r="P6" s="2414"/>
      <c r="Q6" s="32"/>
      <c r="R6" s="32"/>
    </row>
    <row r="7" spans="1:18" ht="99.75" customHeight="1" thickBot="1">
      <c r="A7" s="2439"/>
      <c r="B7" s="830" t="s">
        <v>233</v>
      </c>
      <c r="C7" s="830" t="s">
        <v>234</v>
      </c>
      <c r="D7" s="831" t="s">
        <v>4</v>
      </c>
      <c r="E7" s="832" t="s">
        <v>233</v>
      </c>
      <c r="F7" s="832" t="s">
        <v>234</v>
      </c>
      <c r="G7" s="833" t="s">
        <v>4</v>
      </c>
      <c r="H7" s="834" t="s">
        <v>233</v>
      </c>
      <c r="I7" s="832" t="s">
        <v>234</v>
      </c>
      <c r="J7" s="835" t="s">
        <v>4</v>
      </c>
      <c r="K7" s="836" t="s">
        <v>233</v>
      </c>
      <c r="L7" s="836" t="s">
        <v>234</v>
      </c>
      <c r="M7" s="837" t="s">
        <v>4</v>
      </c>
      <c r="N7" s="830" t="s">
        <v>233</v>
      </c>
      <c r="O7" s="838" t="s">
        <v>234</v>
      </c>
      <c r="P7" s="839" t="s">
        <v>4</v>
      </c>
      <c r="Q7" s="32"/>
      <c r="R7" s="32"/>
    </row>
    <row r="8" spans="1:18" ht="45" customHeight="1" thickBot="1">
      <c r="A8" s="2" t="s">
        <v>22</v>
      </c>
      <c r="B8" s="47"/>
      <c r="C8" s="47"/>
      <c r="D8" s="840"/>
      <c r="E8" s="840"/>
      <c r="F8" s="840"/>
      <c r="G8" s="841"/>
      <c r="H8" s="842"/>
      <c r="I8" s="840"/>
      <c r="J8" s="840"/>
      <c r="K8" s="840"/>
      <c r="L8" s="840"/>
      <c r="M8" s="841"/>
      <c r="N8" s="840"/>
      <c r="O8" s="840"/>
      <c r="P8" s="841"/>
      <c r="Q8" s="32"/>
      <c r="R8" s="32"/>
    </row>
    <row r="9" spans="1:18" ht="28.5" customHeight="1">
      <c r="A9" s="245" t="s">
        <v>108</v>
      </c>
      <c r="B9" s="506">
        <v>18</v>
      </c>
      <c r="C9" s="634">
        <v>3</v>
      </c>
      <c r="D9" s="874">
        <f>SUM(B9:C9)</f>
        <v>21</v>
      </c>
      <c r="E9" s="872">
        <v>16</v>
      </c>
      <c r="F9" s="873">
        <v>20</v>
      </c>
      <c r="G9" s="874">
        <v>36</v>
      </c>
      <c r="H9" s="872">
        <v>10</v>
      </c>
      <c r="I9" s="873">
        <v>1</v>
      </c>
      <c r="J9" s="874">
        <f>SUM(H9:I9)</f>
        <v>11</v>
      </c>
      <c r="K9" s="843">
        <v>0</v>
      </c>
      <c r="L9" s="844">
        <v>0</v>
      </c>
      <c r="M9" s="845">
        <f>SUM(K9:L9)</f>
        <v>0</v>
      </c>
      <c r="N9" s="846">
        <f aca="true" t="shared" si="0" ref="N9:O12">B9+E290+H9+K9+E9</f>
        <v>44</v>
      </c>
      <c r="O9" s="846">
        <v>24</v>
      </c>
      <c r="P9" s="847">
        <f>SUM(N9:O9)</f>
        <v>68</v>
      </c>
      <c r="Q9" s="32"/>
      <c r="R9" s="32"/>
    </row>
    <row r="10" spans="1:18" ht="28.5" customHeight="1">
      <c r="A10" s="225" t="s">
        <v>115</v>
      </c>
      <c r="B10" s="8">
        <v>10</v>
      </c>
      <c r="C10" s="9">
        <v>0</v>
      </c>
      <c r="D10" s="851">
        <f>SUM(B10:C10)</f>
        <v>10</v>
      </c>
      <c r="E10" s="849">
        <v>10</v>
      </c>
      <c r="F10" s="850">
        <v>1</v>
      </c>
      <c r="G10" s="851">
        <f>SUM(E10:F10)</f>
        <v>11</v>
      </c>
      <c r="H10" s="849">
        <v>7</v>
      </c>
      <c r="I10" s="850">
        <v>0</v>
      </c>
      <c r="J10" s="851">
        <v>7</v>
      </c>
      <c r="K10" s="849">
        <v>0</v>
      </c>
      <c r="L10" s="850">
        <v>0</v>
      </c>
      <c r="M10" s="851">
        <v>0</v>
      </c>
      <c r="N10" s="852">
        <f t="shared" si="0"/>
        <v>27</v>
      </c>
      <c r="O10" s="852">
        <f t="shared" si="0"/>
        <v>1</v>
      </c>
      <c r="P10" s="853">
        <f>SUM(N10:O10)</f>
        <v>28</v>
      </c>
      <c r="Q10" s="32"/>
      <c r="R10" s="32"/>
    </row>
    <row r="11" spans="1:18" ht="30.75" customHeight="1">
      <c r="A11" s="225" t="s">
        <v>113</v>
      </c>
      <c r="B11" s="8">
        <v>0</v>
      </c>
      <c r="C11" s="9">
        <v>0</v>
      </c>
      <c r="D11" s="851">
        <f>SUM(B11:C11)</f>
        <v>0</v>
      </c>
      <c r="E11" s="854">
        <v>11</v>
      </c>
      <c r="F11" s="855">
        <v>5</v>
      </c>
      <c r="G11" s="851">
        <f>SUM(E11:F11)</f>
        <v>16</v>
      </c>
      <c r="H11" s="854">
        <v>10</v>
      </c>
      <c r="I11" s="855">
        <v>0</v>
      </c>
      <c r="J11" s="851">
        <f>SUM(H11:I11)</f>
        <v>10</v>
      </c>
      <c r="K11" s="854">
        <v>0</v>
      </c>
      <c r="L11" s="855">
        <v>0</v>
      </c>
      <c r="M11" s="851">
        <f>SUM(K11:L11)</f>
        <v>0</v>
      </c>
      <c r="N11" s="852">
        <f t="shared" si="0"/>
        <v>21</v>
      </c>
      <c r="O11" s="852">
        <f t="shared" si="0"/>
        <v>5</v>
      </c>
      <c r="P11" s="853">
        <f>SUM(N11:O11)</f>
        <v>26</v>
      </c>
      <c r="Q11" s="32"/>
      <c r="R11" s="32"/>
    </row>
    <row r="12" spans="1:18" ht="27.75" customHeight="1" thickBot="1">
      <c r="A12" s="225" t="s">
        <v>82</v>
      </c>
      <c r="B12" s="248">
        <v>20</v>
      </c>
      <c r="C12" s="249">
        <v>0</v>
      </c>
      <c r="D12" s="1482">
        <f>SUM(B12:C12)</f>
        <v>20</v>
      </c>
      <c r="E12" s="1483">
        <v>10</v>
      </c>
      <c r="F12" s="1484">
        <v>2</v>
      </c>
      <c r="G12" s="1482">
        <f>SUM(E12:F12)</f>
        <v>12</v>
      </c>
      <c r="H12" s="1483">
        <v>10</v>
      </c>
      <c r="I12" s="1484">
        <v>0</v>
      </c>
      <c r="J12" s="1482">
        <f>SUM(H12:I12)</f>
        <v>10</v>
      </c>
      <c r="K12" s="854">
        <v>0</v>
      </c>
      <c r="L12" s="855">
        <v>0</v>
      </c>
      <c r="M12" s="851">
        <f>SUM(K12:L12)</f>
        <v>0</v>
      </c>
      <c r="N12" s="852">
        <f t="shared" si="0"/>
        <v>40</v>
      </c>
      <c r="O12" s="852">
        <f t="shared" si="0"/>
        <v>2</v>
      </c>
      <c r="P12" s="853">
        <f>SUM(N12:O12)</f>
        <v>42</v>
      </c>
      <c r="Q12" s="32"/>
      <c r="R12" s="32"/>
    </row>
    <row r="13" spans="1:18" ht="45" customHeight="1" thickBot="1">
      <c r="A13" s="19" t="s">
        <v>12</v>
      </c>
      <c r="B13" s="56">
        <f aca="true" t="shared" si="1" ref="B13:P13">SUM(B9:B12)</f>
        <v>48</v>
      </c>
      <c r="C13" s="56">
        <f t="shared" si="1"/>
        <v>3</v>
      </c>
      <c r="D13" s="856">
        <f t="shared" si="1"/>
        <v>51</v>
      </c>
      <c r="E13" s="856">
        <f t="shared" si="1"/>
        <v>47</v>
      </c>
      <c r="F13" s="856">
        <f t="shared" si="1"/>
        <v>28</v>
      </c>
      <c r="G13" s="856">
        <f t="shared" si="1"/>
        <v>75</v>
      </c>
      <c r="H13" s="856">
        <f t="shared" si="1"/>
        <v>37</v>
      </c>
      <c r="I13" s="856">
        <f t="shared" si="1"/>
        <v>1</v>
      </c>
      <c r="J13" s="856">
        <f t="shared" si="1"/>
        <v>38</v>
      </c>
      <c r="K13" s="856">
        <f t="shared" si="1"/>
        <v>0</v>
      </c>
      <c r="L13" s="856">
        <f t="shared" si="1"/>
        <v>0</v>
      </c>
      <c r="M13" s="856">
        <f t="shared" si="1"/>
        <v>0</v>
      </c>
      <c r="N13" s="856">
        <f t="shared" si="1"/>
        <v>132</v>
      </c>
      <c r="O13" s="856">
        <f t="shared" si="1"/>
        <v>32</v>
      </c>
      <c r="P13" s="856">
        <f t="shared" si="1"/>
        <v>164</v>
      </c>
      <c r="Q13" s="32"/>
      <c r="R13" s="32"/>
    </row>
    <row r="14" spans="1:18" ht="45" customHeight="1" thickBot="1">
      <c r="A14" s="3" t="s">
        <v>23</v>
      </c>
      <c r="B14" s="58"/>
      <c r="C14" s="152"/>
      <c r="D14" s="857"/>
      <c r="E14" s="857"/>
      <c r="F14" s="857"/>
      <c r="G14" s="857"/>
      <c r="H14" s="857"/>
      <c r="I14" s="857"/>
      <c r="J14" s="857"/>
      <c r="K14" s="857"/>
      <c r="L14" s="857"/>
      <c r="M14" s="857"/>
      <c r="N14" s="857"/>
      <c r="O14" s="857"/>
      <c r="P14" s="858"/>
      <c r="Q14" s="32"/>
      <c r="R14" s="32"/>
    </row>
    <row r="15" spans="1:18" ht="31.5" customHeight="1">
      <c r="A15" s="41" t="s">
        <v>11</v>
      </c>
      <c r="B15" s="632"/>
      <c r="C15" s="633"/>
      <c r="D15" s="859"/>
      <c r="E15" s="860"/>
      <c r="F15" s="861"/>
      <c r="G15" s="862"/>
      <c r="H15" s="863"/>
      <c r="I15" s="861" t="s">
        <v>7</v>
      </c>
      <c r="J15" s="859"/>
      <c r="K15" s="860"/>
      <c r="L15" s="861"/>
      <c r="M15" s="862"/>
      <c r="N15" s="864"/>
      <c r="O15" s="865"/>
      <c r="P15" s="866"/>
      <c r="Q15" s="29"/>
      <c r="R15" s="29"/>
    </row>
    <row r="16" spans="1:18" ht="24.75" customHeight="1">
      <c r="A16" s="225" t="s">
        <v>108</v>
      </c>
      <c r="B16" s="8">
        <v>18</v>
      </c>
      <c r="C16" s="9">
        <v>3</v>
      </c>
      <c r="D16" s="848">
        <f>SUM(B16:C16)</f>
        <v>21</v>
      </c>
      <c r="E16" s="849">
        <v>16</v>
      </c>
      <c r="F16" s="850">
        <v>20</v>
      </c>
      <c r="G16" s="848">
        <f>SUM(E16:F16)</f>
        <v>36</v>
      </c>
      <c r="H16" s="849">
        <v>8</v>
      </c>
      <c r="I16" s="850">
        <v>1</v>
      </c>
      <c r="J16" s="848">
        <f>SUM(H16:I16)</f>
        <v>9</v>
      </c>
      <c r="K16" s="849">
        <v>0</v>
      </c>
      <c r="L16" s="850">
        <v>0</v>
      </c>
      <c r="M16" s="851">
        <f>SUM(K16:L16)</f>
        <v>0</v>
      </c>
      <c r="N16" s="852">
        <f>B16+E16+H16+K16</f>
        <v>42</v>
      </c>
      <c r="O16" s="867">
        <f aca="true" t="shared" si="2" ref="N16:O18">C16+F16+I16+L16</f>
        <v>24</v>
      </c>
      <c r="P16" s="853">
        <f>SUM(N16:O16)</f>
        <v>66</v>
      </c>
      <c r="Q16" s="26"/>
      <c r="R16" s="26"/>
    </row>
    <row r="17" spans="1:18" ht="24.75" customHeight="1">
      <c r="A17" s="225" t="s">
        <v>115</v>
      </c>
      <c r="B17" s="8">
        <v>10</v>
      </c>
      <c r="C17" s="9">
        <v>0</v>
      </c>
      <c r="D17" s="848">
        <f>SUM(B17:C17)</f>
        <v>10</v>
      </c>
      <c r="E17" s="849">
        <v>10</v>
      </c>
      <c r="F17" s="850">
        <v>0</v>
      </c>
      <c r="G17" s="848">
        <f>SUM(E17:F17)</f>
        <v>10</v>
      </c>
      <c r="H17" s="849">
        <v>7</v>
      </c>
      <c r="I17" s="850">
        <v>0</v>
      </c>
      <c r="J17" s="848">
        <f>SUM(H17:I17)</f>
        <v>7</v>
      </c>
      <c r="K17" s="849">
        <v>0</v>
      </c>
      <c r="L17" s="850">
        <v>0</v>
      </c>
      <c r="M17" s="851">
        <f>SUM(K17:L17)</f>
        <v>0</v>
      </c>
      <c r="N17" s="852">
        <f t="shared" si="2"/>
        <v>27</v>
      </c>
      <c r="O17" s="867">
        <f t="shared" si="2"/>
        <v>0</v>
      </c>
      <c r="P17" s="853">
        <f>SUM(N17:O17)</f>
        <v>27</v>
      </c>
      <c r="Q17" s="26"/>
      <c r="R17" s="26"/>
    </row>
    <row r="18" spans="1:18" ht="24.75" customHeight="1">
      <c r="A18" s="225" t="s">
        <v>113</v>
      </c>
      <c r="B18" s="8">
        <v>0</v>
      </c>
      <c r="C18" s="9">
        <v>0</v>
      </c>
      <c r="D18" s="848">
        <f>SUM(B18:C18)</f>
        <v>0</v>
      </c>
      <c r="E18" s="854">
        <v>10</v>
      </c>
      <c r="F18" s="855">
        <v>5</v>
      </c>
      <c r="G18" s="848">
        <f>SUM(E18:F18)</f>
        <v>15</v>
      </c>
      <c r="H18" s="854">
        <v>10</v>
      </c>
      <c r="I18" s="855">
        <v>0</v>
      </c>
      <c r="J18" s="848">
        <f>SUM(H18:I18)</f>
        <v>10</v>
      </c>
      <c r="K18" s="854">
        <v>0</v>
      </c>
      <c r="L18" s="855">
        <v>0</v>
      </c>
      <c r="M18" s="851">
        <f>SUM(K18:L18)</f>
        <v>0</v>
      </c>
      <c r="N18" s="852">
        <f t="shared" si="2"/>
        <v>20</v>
      </c>
      <c r="O18" s="867">
        <f t="shared" si="2"/>
        <v>5</v>
      </c>
      <c r="P18" s="853">
        <f>SUM(N18:O18)</f>
        <v>25</v>
      </c>
      <c r="Q18" s="26"/>
      <c r="R18" s="26"/>
    </row>
    <row r="19" spans="1:18" ht="29.25" customHeight="1" thickBot="1">
      <c r="A19" s="225" t="s">
        <v>82</v>
      </c>
      <c r="B19" s="8">
        <v>20</v>
      </c>
      <c r="C19" s="9">
        <v>0</v>
      </c>
      <c r="D19" s="848">
        <f>SUM(B19:C19)</f>
        <v>20</v>
      </c>
      <c r="E19" s="854">
        <v>10</v>
      </c>
      <c r="F19" s="855">
        <v>2</v>
      </c>
      <c r="G19" s="848">
        <f>SUM(E19:F19)</f>
        <v>12</v>
      </c>
      <c r="H19" s="854">
        <v>9</v>
      </c>
      <c r="I19" s="855">
        <v>0</v>
      </c>
      <c r="J19" s="848">
        <f>SUM(H19:I19)</f>
        <v>9</v>
      </c>
      <c r="K19" s="854">
        <v>0</v>
      </c>
      <c r="L19" s="855">
        <v>0</v>
      </c>
      <c r="M19" s="851">
        <f>SUM(K19:L19)</f>
        <v>0</v>
      </c>
      <c r="N19" s="852">
        <f>B19+E19+H19+K19</f>
        <v>39</v>
      </c>
      <c r="O19" s="867">
        <f>C19+F19+I19+L19</f>
        <v>2</v>
      </c>
      <c r="P19" s="853">
        <f>SUM(N19:O19)</f>
        <v>41</v>
      </c>
      <c r="Q19" s="26"/>
      <c r="R19" s="26"/>
    </row>
    <row r="20" spans="1:18" ht="24.75" customHeight="1" thickBot="1">
      <c r="A20" s="39" t="s">
        <v>8</v>
      </c>
      <c r="B20" s="45">
        <f aca="true" t="shared" si="3" ref="B20:P20">SUM(B16:B19)</f>
        <v>48</v>
      </c>
      <c r="C20" s="45">
        <f t="shared" si="3"/>
        <v>3</v>
      </c>
      <c r="D20" s="868">
        <f t="shared" si="3"/>
        <v>51</v>
      </c>
      <c r="E20" s="868">
        <f t="shared" si="3"/>
        <v>46</v>
      </c>
      <c r="F20" s="868">
        <f t="shared" si="3"/>
        <v>27</v>
      </c>
      <c r="G20" s="868">
        <f t="shared" si="3"/>
        <v>73</v>
      </c>
      <c r="H20" s="868">
        <f t="shared" si="3"/>
        <v>34</v>
      </c>
      <c r="I20" s="868">
        <f t="shared" si="3"/>
        <v>1</v>
      </c>
      <c r="J20" s="869">
        <f t="shared" si="3"/>
        <v>35</v>
      </c>
      <c r="K20" s="868">
        <f t="shared" si="3"/>
        <v>0</v>
      </c>
      <c r="L20" s="868">
        <f t="shared" si="3"/>
        <v>0</v>
      </c>
      <c r="M20" s="870">
        <f t="shared" si="3"/>
        <v>0</v>
      </c>
      <c r="N20" s="868">
        <f t="shared" si="3"/>
        <v>128</v>
      </c>
      <c r="O20" s="868">
        <f t="shared" si="3"/>
        <v>31</v>
      </c>
      <c r="P20" s="841">
        <f t="shared" si="3"/>
        <v>159</v>
      </c>
      <c r="Q20" s="33"/>
      <c r="R20" s="33"/>
    </row>
    <row r="21" spans="1:18" ht="52.5" customHeight="1">
      <c r="A21" s="509" t="s">
        <v>26</v>
      </c>
      <c r="B21" s="506"/>
      <c r="C21" s="634"/>
      <c r="D21" s="871"/>
      <c r="E21" s="872"/>
      <c r="F21" s="873"/>
      <c r="G21" s="871"/>
      <c r="H21" s="872"/>
      <c r="I21" s="873"/>
      <c r="J21" s="871"/>
      <c r="K21" s="872"/>
      <c r="L21" s="873"/>
      <c r="M21" s="874"/>
      <c r="N21" s="872"/>
      <c r="O21" s="873"/>
      <c r="P21" s="874"/>
      <c r="Q21" s="26"/>
      <c r="R21" s="26"/>
    </row>
    <row r="22" spans="1:18" ht="24.75" customHeight="1">
      <c r="A22" s="225" t="s">
        <v>108</v>
      </c>
      <c r="B22" s="8">
        <v>0</v>
      </c>
      <c r="C22" s="9">
        <v>0</v>
      </c>
      <c r="D22" s="15">
        <f>SUM(B22:C22)</f>
        <v>0</v>
      </c>
      <c r="E22" s="8">
        <v>0</v>
      </c>
      <c r="F22" s="9">
        <v>0</v>
      </c>
      <c r="G22" s="15">
        <f>SUM(E22:F22)</f>
        <v>0</v>
      </c>
      <c r="H22" s="8">
        <v>2</v>
      </c>
      <c r="I22" s="9">
        <v>0</v>
      </c>
      <c r="J22" s="15">
        <f>SUM(H22:I22)</f>
        <v>2</v>
      </c>
      <c r="K22" s="8">
        <v>0</v>
      </c>
      <c r="L22" s="9">
        <v>0</v>
      </c>
      <c r="M22" s="10">
        <f>SUM(K22:L22)</f>
        <v>0</v>
      </c>
      <c r="N22" s="37">
        <f aca="true" t="shared" si="4" ref="N22:O25">B22+E22+H22+K22</f>
        <v>2</v>
      </c>
      <c r="O22" s="28">
        <f t="shared" si="4"/>
        <v>0</v>
      </c>
      <c r="P22" s="38">
        <f>SUM(N22:O22)</f>
        <v>2</v>
      </c>
      <c r="Q22" s="26"/>
      <c r="R22" s="26"/>
    </row>
    <row r="23" spans="1:18" ht="24.75" customHeight="1">
      <c r="A23" s="225" t="s">
        <v>115</v>
      </c>
      <c r="B23" s="8">
        <v>0</v>
      </c>
      <c r="C23" s="9">
        <v>0</v>
      </c>
      <c r="D23" s="15">
        <f>SUM(B23:C23)</f>
        <v>0</v>
      </c>
      <c r="E23" s="8">
        <v>0</v>
      </c>
      <c r="F23" s="9">
        <v>1</v>
      </c>
      <c r="G23" s="15">
        <f>SUM(E23:F23)</f>
        <v>1</v>
      </c>
      <c r="H23" s="8">
        <v>0</v>
      </c>
      <c r="I23" s="9">
        <v>0</v>
      </c>
      <c r="J23" s="15">
        <f>SUM(H23:I23)</f>
        <v>0</v>
      </c>
      <c r="K23" s="8">
        <v>0</v>
      </c>
      <c r="L23" s="9">
        <v>0</v>
      </c>
      <c r="M23" s="10">
        <f>SUM(K23:L23)</f>
        <v>0</v>
      </c>
      <c r="N23" s="37">
        <f>B23+E23+H23+K23</f>
        <v>0</v>
      </c>
      <c r="O23" s="28">
        <f>C23+F23+I23+L23</f>
        <v>1</v>
      </c>
      <c r="P23" s="38">
        <f>SUM(N23:O23)</f>
        <v>1</v>
      </c>
      <c r="Q23" s="26"/>
      <c r="R23" s="26"/>
    </row>
    <row r="24" spans="1:18" ht="24.75" customHeight="1">
      <c r="A24" s="225" t="s">
        <v>113</v>
      </c>
      <c r="B24" s="8">
        <v>0</v>
      </c>
      <c r="C24" s="9">
        <v>0</v>
      </c>
      <c r="D24" s="15">
        <f>SUM(B24:C24)</f>
        <v>0</v>
      </c>
      <c r="E24" s="8">
        <v>1</v>
      </c>
      <c r="F24" s="516">
        <v>0</v>
      </c>
      <c r="G24" s="15">
        <f>SUM(E24:F24)</f>
        <v>1</v>
      </c>
      <c r="H24" s="8">
        <v>0</v>
      </c>
      <c r="I24" s="9">
        <v>0</v>
      </c>
      <c r="J24" s="15">
        <f>SUM(H24:I24)</f>
        <v>0</v>
      </c>
      <c r="K24" s="8">
        <v>0</v>
      </c>
      <c r="L24" s="9">
        <v>0</v>
      </c>
      <c r="M24" s="10">
        <v>0</v>
      </c>
      <c r="N24" s="37">
        <f>B24+E24+H24+K24</f>
        <v>1</v>
      </c>
      <c r="O24" s="28">
        <f>C24+F24+I24+L24</f>
        <v>0</v>
      </c>
      <c r="P24" s="38">
        <f>SUM(N24:O24)</f>
        <v>1</v>
      </c>
      <c r="Q24" s="26"/>
      <c r="R24" s="26"/>
    </row>
    <row r="25" spans="1:18" ht="24.75" customHeight="1" thickBot="1">
      <c r="A25" s="225" t="s">
        <v>82</v>
      </c>
      <c r="B25" s="8">
        <v>0</v>
      </c>
      <c r="C25" s="9">
        <v>0</v>
      </c>
      <c r="D25" s="15">
        <f>SUM(B25:C25)</f>
        <v>0</v>
      </c>
      <c r="E25" s="8">
        <v>0</v>
      </c>
      <c r="F25" s="9">
        <v>0</v>
      </c>
      <c r="G25" s="15">
        <f>SUM(E25:F25)</f>
        <v>0</v>
      </c>
      <c r="H25" s="8">
        <v>1</v>
      </c>
      <c r="I25" s="9">
        <v>0</v>
      </c>
      <c r="J25" s="15">
        <f>SUM(H25:I25)</f>
        <v>1</v>
      </c>
      <c r="K25" s="8">
        <v>0</v>
      </c>
      <c r="L25" s="9">
        <v>0</v>
      </c>
      <c r="M25" s="10">
        <f>SUM(K25:L25)</f>
        <v>0</v>
      </c>
      <c r="N25" s="37">
        <f t="shared" si="4"/>
        <v>1</v>
      </c>
      <c r="O25" s="28">
        <f t="shared" si="4"/>
        <v>0</v>
      </c>
      <c r="P25" s="38">
        <f>SUM(N25:O25)</f>
        <v>1</v>
      </c>
      <c r="Q25" s="29"/>
      <c r="R25" s="29"/>
    </row>
    <row r="26" spans="1:18" ht="33" customHeight="1" thickBot="1">
      <c r="A26" s="2" t="s">
        <v>13</v>
      </c>
      <c r="B26" s="635">
        <f aca="true" t="shared" si="5" ref="B26:P26">SUM(B22:B25)</f>
        <v>0</v>
      </c>
      <c r="C26" s="635">
        <f t="shared" si="5"/>
        <v>0</v>
      </c>
      <c r="D26" s="635">
        <f t="shared" si="5"/>
        <v>0</v>
      </c>
      <c r="E26" s="635">
        <f t="shared" si="5"/>
        <v>1</v>
      </c>
      <c r="F26" s="635">
        <f t="shared" si="5"/>
        <v>1</v>
      </c>
      <c r="G26" s="635">
        <f t="shared" si="5"/>
        <v>2</v>
      </c>
      <c r="H26" s="635">
        <f t="shared" si="5"/>
        <v>3</v>
      </c>
      <c r="I26" s="635">
        <f t="shared" si="5"/>
        <v>0</v>
      </c>
      <c r="J26" s="517">
        <f t="shared" si="5"/>
        <v>3</v>
      </c>
      <c r="K26" s="635">
        <f t="shared" si="5"/>
        <v>0</v>
      </c>
      <c r="L26" s="635">
        <f t="shared" si="5"/>
        <v>0</v>
      </c>
      <c r="M26" s="636">
        <f t="shared" si="5"/>
        <v>0</v>
      </c>
      <c r="N26" s="635">
        <f t="shared" si="5"/>
        <v>4</v>
      </c>
      <c r="O26" s="635">
        <f t="shared" si="5"/>
        <v>1</v>
      </c>
      <c r="P26" s="636">
        <f t="shared" si="5"/>
        <v>5</v>
      </c>
      <c r="Q26" s="26"/>
      <c r="R26" s="26"/>
    </row>
    <row r="27" spans="1:18" ht="30" customHeight="1" thickBot="1">
      <c r="A27" s="35" t="s">
        <v>10</v>
      </c>
      <c r="B27" s="58">
        <f aca="true" t="shared" si="6" ref="B27:P27">B20</f>
        <v>48</v>
      </c>
      <c r="C27" s="58">
        <f t="shared" si="6"/>
        <v>3</v>
      </c>
      <c r="D27" s="58">
        <f t="shared" si="6"/>
        <v>51</v>
      </c>
      <c r="E27" s="58">
        <f t="shared" si="6"/>
        <v>46</v>
      </c>
      <c r="F27" s="58">
        <f t="shared" si="6"/>
        <v>27</v>
      </c>
      <c r="G27" s="58">
        <f t="shared" si="6"/>
        <v>73</v>
      </c>
      <c r="H27" s="58">
        <f t="shared" si="6"/>
        <v>34</v>
      </c>
      <c r="I27" s="58">
        <f t="shared" si="6"/>
        <v>1</v>
      </c>
      <c r="J27" s="58">
        <f t="shared" si="6"/>
        <v>35</v>
      </c>
      <c r="K27" s="58">
        <f t="shared" si="6"/>
        <v>0</v>
      </c>
      <c r="L27" s="58">
        <f t="shared" si="6"/>
        <v>0</v>
      </c>
      <c r="M27" s="58">
        <f t="shared" si="6"/>
        <v>0</v>
      </c>
      <c r="N27" s="58">
        <f t="shared" si="6"/>
        <v>128</v>
      </c>
      <c r="O27" s="58">
        <f t="shared" si="6"/>
        <v>31</v>
      </c>
      <c r="P27" s="62">
        <f t="shared" si="6"/>
        <v>159</v>
      </c>
      <c r="Q27" s="36"/>
      <c r="R27" s="36"/>
    </row>
    <row r="28" spans="1:18" ht="26.25" thickBot="1">
      <c r="A28" s="35" t="s">
        <v>14</v>
      </c>
      <c r="B28" s="58">
        <f aca="true" t="shared" si="7" ref="B28:P28">B26</f>
        <v>0</v>
      </c>
      <c r="C28" s="58">
        <f t="shared" si="7"/>
        <v>0</v>
      </c>
      <c r="D28" s="58">
        <f t="shared" si="7"/>
        <v>0</v>
      </c>
      <c r="E28" s="58">
        <f t="shared" si="7"/>
        <v>1</v>
      </c>
      <c r="F28" s="58">
        <f t="shared" si="7"/>
        <v>1</v>
      </c>
      <c r="G28" s="58">
        <f t="shared" si="7"/>
        <v>2</v>
      </c>
      <c r="H28" s="58">
        <f t="shared" si="7"/>
        <v>3</v>
      </c>
      <c r="I28" s="58">
        <f t="shared" si="7"/>
        <v>0</v>
      </c>
      <c r="J28" s="58">
        <f t="shared" si="7"/>
        <v>3</v>
      </c>
      <c r="K28" s="58">
        <f t="shared" si="7"/>
        <v>0</v>
      </c>
      <c r="L28" s="58">
        <f t="shared" si="7"/>
        <v>0</v>
      </c>
      <c r="M28" s="58">
        <f t="shared" si="7"/>
        <v>0</v>
      </c>
      <c r="N28" s="58">
        <f t="shared" si="7"/>
        <v>4</v>
      </c>
      <c r="O28" s="58">
        <f t="shared" si="7"/>
        <v>1</v>
      </c>
      <c r="P28" s="62">
        <f t="shared" si="7"/>
        <v>5</v>
      </c>
      <c r="Q28" s="27"/>
      <c r="R28" s="27"/>
    </row>
    <row r="29" spans="1:18" ht="26.25" thickBot="1">
      <c r="A29" s="3" t="s">
        <v>15</v>
      </c>
      <c r="B29" s="60">
        <f aca="true" t="shared" si="8" ref="B29:P29">SUM(B27:B28)</f>
        <v>48</v>
      </c>
      <c r="C29" s="60">
        <f t="shared" si="8"/>
        <v>3</v>
      </c>
      <c r="D29" s="60">
        <f t="shared" si="8"/>
        <v>51</v>
      </c>
      <c r="E29" s="60">
        <f t="shared" si="8"/>
        <v>47</v>
      </c>
      <c r="F29" s="60">
        <f t="shared" si="8"/>
        <v>28</v>
      </c>
      <c r="G29" s="60">
        <f t="shared" si="8"/>
        <v>75</v>
      </c>
      <c r="H29" s="60">
        <f t="shared" si="8"/>
        <v>37</v>
      </c>
      <c r="I29" s="60">
        <f t="shared" si="8"/>
        <v>1</v>
      </c>
      <c r="J29" s="60">
        <f t="shared" si="8"/>
        <v>38</v>
      </c>
      <c r="K29" s="60">
        <f t="shared" si="8"/>
        <v>0</v>
      </c>
      <c r="L29" s="60">
        <f t="shared" si="8"/>
        <v>0</v>
      </c>
      <c r="M29" s="60">
        <f t="shared" si="8"/>
        <v>0</v>
      </c>
      <c r="N29" s="60">
        <f t="shared" si="8"/>
        <v>132</v>
      </c>
      <c r="O29" s="60">
        <f t="shared" si="8"/>
        <v>32</v>
      </c>
      <c r="P29" s="63">
        <f t="shared" si="8"/>
        <v>164</v>
      </c>
      <c r="Q29" s="27"/>
      <c r="R29" s="27"/>
    </row>
    <row r="30" spans="1:18" ht="12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7" ht="25.5" customHeight="1" hidden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0"/>
    </row>
    <row r="32" spans="1:18" ht="25.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6" ht="30.75" customHeight="1">
      <c r="A33" s="2644" t="s">
        <v>141</v>
      </c>
      <c r="B33" s="2644"/>
      <c r="C33" s="2644"/>
      <c r="D33" s="2644"/>
      <c r="E33" s="2644"/>
      <c r="F33" s="2644"/>
      <c r="G33" s="2644"/>
      <c r="H33" s="2644"/>
      <c r="I33" s="2644"/>
      <c r="J33" s="2644"/>
      <c r="K33" s="2644"/>
      <c r="L33" s="2644"/>
      <c r="M33" s="2644"/>
      <c r="N33" s="2644"/>
      <c r="O33" s="2644"/>
      <c r="P33" s="2644"/>
    </row>
    <row r="34" spans="1:16" ht="25.5">
      <c r="A34" s="518"/>
      <c r="B34" s="27" t="s">
        <v>142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2:16" ht="4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</sheetData>
  <sheetProtection/>
  <mergeCells count="9">
    <mergeCell ref="A33:P33"/>
    <mergeCell ref="A1:P1"/>
    <mergeCell ref="A3:P3"/>
    <mergeCell ref="A5:A7"/>
    <mergeCell ref="B5:D6"/>
    <mergeCell ref="E5:G6"/>
    <mergeCell ref="H5:J6"/>
    <mergeCell ref="K5:M6"/>
    <mergeCell ref="N5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</sheetPr>
  <dimension ref="A1:U36"/>
  <sheetViews>
    <sheetView zoomScale="50" zoomScaleNormal="50" zoomScalePageLayoutView="0" workbookViewId="0" topLeftCell="A1">
      <selection activeCell="AC30" sqref="AC30"/>
    </sheetView>
  </sheetViews>
  <sheetFormatPr defaultColWidth="9.00390625" defaultRowHeight="12.75"/>
  <cols>
    <col min="1" max="1" width="3.00390625" style="17" customWidth="1"/>
    <col min="2" max="2" width="79.25390625" style="17" customWidth="1"/>
    <col min="3" max="3" width="12.75390625" style="17" customWidth="1"/>
    <col min="4" max="4" width="12.875" style="17" customWidth="1"/>
    <col min="5" max="5" width="12.25390625" style="17" customWidth="1"/>
    <col min="6" max="6" width="10.25390625" style="17" customWidth="1"/>
    <col min="7" max="7" width="8.75390625" style="17" customWidth="1"/>
    <col min="8" max="8" width="11.00390625" style="17" customWidth="1"/>
    <col min="9" max="9" width="9.375" style="17" customWidth="1"/>
    <col min="10" max="10" width="10.375" style="17" customWidth="1"/>
    <col min="11" max="11" width="14.25390625" style="17" customWidth="1"/>
    <col min="12" max="13" width="9.625" style="17" customWidth="1"/>
    <col min="14" max="17" width="12.00390625" style="17" customWidth="1"/>
    <col min="18" max="18" width="12.625" style="17" customWidth="1"/>
    <col min="19" max="19" width="11.00390625" style="17" customWidth="1"/>
    <col min="20" max="20" width="10.875" style="17" customWidth="1"/>
    <col min="21" max="21" width="14.25390625" style="17" customWidth="1"/>
    <col min="22" max="22" width="10.625" style="17" bestFit="1" customWidth="1"/>
    <col min="23" max="23" width="9.25390625" style="17" bestFit="1" customWidth="1"/>
    <col min="24" max="16384" width="9.125" style="17" customWidth="1"/>
  </cols>
  <sheetData>
    <row r="1" spans="1:20" ht="25.5" customHeight="1">
      <c r="A1" s="2416" t="s">
        <v>140</v>
      </c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  <c r="R1" s="2416"/>
      <c r="S1" s="2416"/>
      <c r="T1" s="2416"/>
    </row>
    <row r="2" spans="1:20" ht="26.25" customHeight="1">
      <c r="A2" s="2417"/>
      <c r="B2" s="2417"/>
      <c r="C2" s="2417"/>
      <c r="D2" s="2417"/>
      <c r="E2" s="2417"/>
      <c r="F2" s="2417"/>
      <c r="G2" s="2417"/>
      <c r="H2" s="2417"/>
      <c r="I2" s="2417"/>
      <c r="J2" s="2417"/>
      <c r="K2" s="2417"/>
      <c r="L2" s="2417"/>
      <c r="M2" s="2417"/>
      <c r="N2" s="2417"/>
      <c r="O2" s="2417"/>
      <c r="P2" s="2417"/>
      <c r="Q2" s="2417"/>
      <c r="R2" s="2417"/>
      <c r="S2" s="2417"/>
      <c r="T2" s="2417"/>
    </row>
    <row r="3" spans="1:20" ht="37.5" customHeight="1">
      <c r="A3" s="2416" t="s">
        <v>359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416"/>
      <c r="O3" s="2416"/>
      <c r="P3" s="2416"/>
      <c r="Q3" s="2416"/>
      <c r="R3" s="2416"/>
      <c r="S3" s="2416"/>
      <c r="T3" s="2416"/>
    </row>
    <row r="4" spans="1:2" ht="33" customHeight="1" thickBot="1">
      <c r="A4" s="17">
        <v>2</v>
      </c>
      <c r="B4" s="18"/>
    </row>
    <row r="5" spans="2:20" ht="33" customHeight="1">
      <c r="B5" s="2418" t="s">
        <v>9</v>
      </c>
      <c r="C5" s="2405" t="s">
        <v>0</v>
      </c>
      <c r="D5" s="2406"/>
      <c r="E5" s="2406"/>
      <c r="F5" s="2405" t="s">
        <v>1</v>
      </c>
      <c r="G5" s="2406"/>
      <c r="H5" s="2421"/>
      <c r="I5" s="2425" t="s">
        <v>2</v>
      </c>
      <c r="J5" s="2406"/>
      <c r="K5" s="2406"/>
      <c r="L5" s="2405" t="s">
        <v>3</v>
      </c>
      <c r="M5" s="2406"/>
      <c r="N5" s="2421"/>
      <c r="O5" s="2405">
        <v>5</v>
      </c>
      <c r="P5" s="2406"/>
      <c r="Q5" s="2406"/>
      <c r="R5" s="2409" t="s">
        <v>6</v>
      </c>
      <c r="S5" s="2410"/>
      <c r="T5" s="2411"/>
    </row>
    <row r="6" spans="2:20" ht="33" customHeight="1" thickBot="1">
      <c r="B6" s="2419"/>
      <c r="C6" s="2407"/>
      <c r="D6" s="2408"/>
      <c r="E6" s="2408"/>
      <c r="F6" s="2422"/>
      <c r="G6" s="2423"/>
      <c r="H6" s="2424"/>
      <c r="I6" s="2423"/>
      <c r="J6" s="2423"/>
      <c r="K6" s="2423"/>
      <c r="L6" s="2426"/>
      <c r="M6" s="2427"/>
      <c r="N6" s="2428"/>
      <c r="O6" s="2407"/>
      <c r="P6" s="2408"/>
      <c r="Q6" s="2408"/>
      <c r="R6" s="2412"/>
      <c r="S6" s="2413"/>
      <c r="T6" s="2414"/>
    </row>
    <row r="7" spans="2:20" ht="99.75" customHeight="1" thickBot="1">
      <c r="B7" s="2439"/>
      <c r="C7" s="219" t="s">
        <v>27</v>
      </c>
      <c r="D7" s="222" t="s">
        <v>28</v>
      </c>
      <c r="E7" s="224" t="s">
        <v>4</v>
      </c>
      <c r="F7" s="219" t="s">
        <v>27</v>
      </c>
      <c r="G7" s="222" t="s">
        <v>28</v>
      </c>
      <c r="H7" s="224" t="s">
        <v>4</v>
      </c>
      <c r="I7" s="219" t="s">
        <v>27</v>
      </c>
      <c r="J7" s="222" t="s">
        <v>28</v>
      </c>
      <c r="K7" s="224" t="s">
        <v>4</v>
      </c>
      <c r="L7" s="219" t="s">
        <v>27</v>
      </c>
      <c r="M7" s="222" t="s">
        <v>28</v>
      </c>
      <c r="N7" s="224" t="s">
        <v>4</v>
      </c>
      <c r="O7" s="219" t="s">
        <v>27</v>
      </c>
      <c r="P7" s="222" t="s">
        <v>28</v>
      </c>
      <c r="Q7" s="224" t="s">
        <v>4</v>
      </c>
      <c r="R7" s="219" t="s">
        <v>27</v>
      </c>
      <c r="S7" s="222" t="s">
        <v>28</v>
      </c>
      <c r="T7" s="224" t="s">
        <v>4</v>
      </c>
    </row>
    <row r="8" spans="2:20" ht="34.5" customHeight="1">
      <c r="B8" s="68" t="s">
        <v>22</v>
      </c>
      <c r="C8" s="136"/>
      <c r="D8" s="137"/>
      <c r="E8" s="138"/>
      <c r="F8" s="116"/>
      <c r="G8" s="116"/>
      <c r="H8" s="125"/>
      <c r="I8" s="141"/>
      <c r="J8" s="137"/>
      <c r="K8" s="138"/>
      <c r="L8" s="116"/>
      <c r="M8" s="116"/>
      <c r="N8" s="125"/>
      <c r="O8" s="144"/>
      <c r="P8" s="145"/>
      <c r="Q8" s="138"/>
      <c r="R8" s="126"/>
      <c r="S8" s="126"/>
      <c r="T8" s="127"/>
    </row>
    <row r="9" spans="2:20" ht="34.5" customHeight="1">
      <c r="B9" s="225" t="s">
        <v>108</v>
      </c>
      <c r="C9" s="258">
        <v>0</v>
      </c>
      <c r="D9" s="415">
        <v>31</v>
      </c>
      <c r="E9" s="489">
        <f>SUM(C9:D9)</f>
        <v>31</v>
      </c>
      <c r="F9" s="421">
        <v>2</v>
      </c>
      <c r="G9" s="415">
        <v>23</v>
      </c>
      <c r="H9" s="507">
        <f>SUM(F9:G9)</f>
        <v>25</v>
      </c>
      <c r="I9" s="258">
        <v>0</v>
      </c>
      <c r="J9" s="415">
        <v>0</v>
      </c>
      <c r="K9" s="489">
        <f>SUM(I9:J9)</f>
        <v>0</v>
      </c>
      <c r="L9" s="421">
        <v>2</v>
      </c>
      <c r="M9" s="415">
        <v>7</v>
      </c>
      <c r="N9" s="507">
        <f>SUM(L9:M9)</f>
        <v>9</v>
      </c>
      <c r="O9" s="258">
        <v>0</v>
      </c>
      <c r="P9" s="415">
        <v>0</v>
      </c>
      <c r="Q9" s="83">
        <f>SUM(O9:P9)</f>
        <v>0</v>
      </c>
      <c r="R9" s="142">
        <f aca="true" t="shared" si="0" ref="R9:S12">C9+F9+I9+L9+O9</f>
        <v>4</v>
      </c>
      <c r="S9" s="91">
        <f t="shared" si="0"/>
        <v>61</v>
      </c>
      <c r="T9" s="92">
        <f>SUM(R9:S9)</f>
        <v>65</v>
      </c>
    </row>
    <row r="10" spans="2:20" ht="34.5" customHeight="1">
      <c r="B10" s="225" t="s">
        <v>115</v>
      </c>
      <c r="C10" s="258">
        <v>10</v>
      </c>
      <c r="D10" s="415">
        <v>2</v>
      </c>
      <c r="E10" s="83">
        <f>SUM(C10:D10)</f>
        <v>12</v>
      </c>
      <c r="F10" s="94">
        <v>2</v>
      </c>
      <c r="G10" s="93">
        <v>0</v>
      </c>
      <c r="H10" s="82">
        <f>SUM(F10:G10)</f>
        <v>2</v>
      </c>
      <c r="I10" s="242">
        <v>2</v>
      </c>
      <c r="J10" s="93">
        <v>1</v>
      </c>
      <c r="K10" s="83">
        <f>SUM(I10:J10)</f>
        <v>3</v>
      </c>
      <c r="L10" s="94">
        <v>0</v>
      </c>
      <c r="M10" s="93">
        <v>0</v>
      </c>
      <c r="N10" s="82">
        <f>SUM(L10:M10)</f>
        <v>0</v>
      </c>
      <c r="O10" s="242">
        <v>0</v>
      </c>
      <c r="P10" s="93">
        <v>0</v>
      </c>
      <c r="Q10" s="83">
        <f>SUM(O10:P10)</f>
        <v>0</v>
      </c>
      <c r="R10" s="143">
        <f t="shared" si="0"/>
        <v>14</v>
      </c>
      <c r="S10" s="87">
        <f t="shared" si="0"/>
        <v>3</v>
      </c>
      <c r="T10" s="77">
        <f>SUM(R10:S10)</f>
        <v>17</v>
      </c>
    </row>
    <row r="11" spans="2:20" ht="51.75" customHeight="1">
      <c r="B11" s="225" t="s">
        <v>113</v>
      </c>
      <c r="C11" s="258">
        <v>0</v>
      </c>
      <c r="D11" s="415">
        <v>9</v>
      </c>
      <c r="E11" s="83">
        <v>9</v>
      </c>
      <c r="F11" s="94">
        <v>2</v>
      </c>
      <c r="G11" s="93">
        <v>11</v>
      </c>
      <c r="H11" s="82">
        <f>SUM(F11:G11)</f>
        <v>13</v>
      </c>
      <c r="I11" s="242">
        <v>0</v>
      </c>
      <c r="J11" s="93">
        <v>0</v>
      </c>
      <c r="K11" s="83">
        <f>SUM(I11:J11)</f>
        <v>0</v>
      </c>
      <c r="L11" s="94">
        <v>0</v>
      </c>
      <c r="M11" s="93">
        <v>0</v>
      </c>
      <c r="N11" s="82">
        <f>SUM(L11:M11)</f>
        <v>0</v>
      </c>
      <c r="O11" s="242">
        <v>0</v>
      </c>
      <c r="P11" s="93">
        <v>0</v>
      </c>
      <c r="Q11" s="83">
        <f>SUM(O11:P11)</f>
        <v>0</v>
      </c>
      <c r="R11" s="143">
        <f t="shared" si="0"/>
        <v>2</v>
      </c>
      <c r="S11" s="87">
        <f t="shared" si="0"/>
        <v>20</v>
      </c>
      <c r="T11" s="77">
        <f>SUM(R11:S11)</f>
        <v>22</v>
      </c>
    </row>
    <row r="12" spans="2:20" ht="34.5" customHeight="1" thickBot="1">
      <c r="B12" s="225" t="s">
        <v>82</v>
      </c>
      <c r="C12" s="258">
        <v>0</v>
      </c>
      <c r="D12" s="415">
        <v>22</v>
      </c>
      <c r="E12" s="83">
        <f>SUM(C12:D12)</f>
        <v>22</v>
      </c>
      <c r="F12" s="94">
        <v>0</v>
      </c>
      <c r="G12" s="93">
        <v>13</v>
      </c>
      <c r="H12" s="82">
        <f>SUM(F12:G12)</f>
        <v>13</v>
      </c>
      <c r="I12" s="242">
        <v>0</v>
      </c>
      <c r="J12" s="93">
        <v>0</v>
      </c>
      <c r="K12" s="83">
        <f>SUM(I12:J12)</f>
        <v>0</v>
      </c>
      <c r="L12" s="94">
        <v>0</v>
      </c>
      <c r="M12" s="93">
        <v>0</v>
      </c>
      <c r="N12" s="82">
        <f>SUM(L12:M12)</f>
        <v>0</v>
      </c>
      <c r="O12" s="242">
        <v>0</v>
      </c>
      <c r="P12" s="93">
        <v>0</v>
      </c>
      <c r="Q12" s="83">
        <f>SUM(O12:P12)</f>
        <v>0</v>
      </c>
      <c r="R12" s="143">
        <f t="shared" si="0"/>
        <v>0</v>
      </c>
      <c r="S12" s="87">
        <f t="shared" si="0"/>
        <v>35</v>
      </c>
      <c r="T12" s="77">
        <f>SUM(R12:S12)</f>
        <v>35</v>
      </c>
    </row>
    <row r="13" spans="2:20" ht="34.5" customHeight="1" thickBot="1">
      <c r="B13" s="68" t="s">
        <v>16</v>
      </c>
      <c r="C13" s="58">
        <f aca="true" t="shared" si="1" ref="C13:T13">SUM(C9:C12)</f>
        <v>10</v>
      </c>
      <c r="D13" s="152">
        <f t="shared" si="1"/>
        <v>64</v>
      </c>
      <c r="E13" s="124">
        <f t="shared" si="1"/>
        <v>74</v>
      </c>
      <c r="F13" s="80">
        <f t="shared" si="1"/>
        <v>6</v>
      </c>
      <c r="G13" s="152">
        <f t="shared" si="1"/>
        <v>47</v>
      </c>
      <c r="H13" s="153">
        <f t="shared" si="1"/>
        <v>53</v>
      </c>
      <c r="I13" s="58">
        <f t="shared" si="1"/>
        <v>2</v>
      </c>
      <c r="J13" s="152">
        <f t="shared" si="1"/>
        <v>1</v>
      </c>
      <c r="K13" s="124">
        <f t="shared" si="1"/>
        <v>3</v>
      </c>
      <c r="L13" s="80">
        <f t="shared" si="1"/>
        <v>2</v>
      </c>
      <c r="M13" s="152">
        <f t="shared" si="1"/>
        <v>7</v>
      </c>
      <c r="N13" s="153">
        <f t="shared" si="1"/>
        <v>9</v>
      </c>
      <c r="O13" s="58">
        <f t="shared" si="1"/>
        <v>0</v>
      </c>
      <c r="P13" s="152">
        <f t="shared" si="1"/>
        <v>0</v>
      </c>
      <c r="Q13" s="124">
        <f t="shared" si="1"/>
        <v>0</v>
      </c>
      <c r="R13" s="80">
        <f t="shared" si="1"/>
        <v>20</v>
      </c>
      <c r="S13" s="152">
        <f t="shared" si="1"/>
        <v>119</v>
      </c>
      <c r="T13" s="124">
        <f t="shared" si="1"/>
        <v>139</v>
      </c>
    </row>
    <row r="14" spans="2:20" ht="30.75" customHeight="1" thickBot="1">
      <c r="B14" s="19" t="s">
        <v>23</v>
      </c>
      <c r="C14" s="56"/>
      <c r="D14" s="90"/>
      <c r="E14" s="89"/>
      <c r="F14" s="161"/>
      <c r="G14" s="90"/>
      <c r="H14" s="89"/>
      <c r="I14" s="161"/>
      <c r="J14" s="90"/>
      <c r="K14" s="89"/>
      <c r="L14" s="161"/>
      <c r="M14" s="90"/>
      <c r="N14" s="89"/>
      <c r="O14" s="56"/>
      <c r="P14" s="90"/>
      <c r="Q14" s="89"/>
      <c r="R14" s="161"/>
      <c r="S14" s="161"/>
      <c r="T14" s="163"/>
    </row>
    <row r="15" spans="2:20" ht="30.75" customHeight="1">
      <c r="B15" s="41" t="s">
        <v>11</v>
      </c>
      <c r="C15" s="474"/>
      <c r="D15" s="88"/>
      <c r="E15" s="89"/>
      <c r="F15" s="474"/>
      <c r="G15" s="88"/>
      <c r="H15" s="227"/>
      <c r="I15" s="475"/>
      <c r="J15" s="88" t="s">
        <v>7</v>
      </c>
      <c r="K15" s="89"/>
      <c r="L15" s="474"/>
      <c r="M15" s="88"/>
      <c r="N15" s="89"/>
      <c r="O15" s="56"/>
      <c r="P15" s="90"/>
      <c r="Q15" s="89"/>
      <c r="R15" s="724"/>
      <c r="S15" s="724"/>
      <c r="T15" s="642"/>
    </row>
    <row r="16" spans="2:20" ht="30" customHeight="1">
      <c r="B16" s="225" t="s">
        <v>108</v>
      </c>
      <c r="C16" s="258">
        <v>0</v>
      </c>
      <c r="D16" s="415">
        <v>30</v>
      </c>
      <c r="E16" s="507">
        <f>SUM(C16:D16)</f>
        <v>30</v>
      </c>
      <c r="F16" s="258">
        <v>2</v>
      </c>
      <c r="G16" s="415">
        <v>23</v>
      </c>
      <c r="H16" s="489">
        <f>SUM(F16:G16)</f>
        <v>25</v>
      </c>
      <c r="I16" s="421">
        <v>0</v>
      </c>
      <c r="J16" s="415">
        <v>0</v>
      </c>
      <c r="K16" s="489">
        <f>SUM(I16:J16)</f>
        <v>0</v>
      </c>
      <c r="L16" s="421">
        <v>2</v>
      </c>
      <c r="M16" s="415">
        <v>7</v>
      </c>
      <c r="N16" s="507">
        <f>SUM(L16:M16)</f>
        <v>9</v>
      </c>
      <c r="O16" s="258">
        <v>0</v>
      </c>
      <c r="P16" s="415">
        <v>0</v>
      </c>
      <c r="Q16" s="83">
        <v>0</v>
      </c>
      <c r="R16" s="244">
        <f aca="true" t="shared" si="2" ref="R16:S18">C16+F16+I16+L16+O16</f>
        <v>4</v>
      </c>
      <c r="S16" s="91">
        <f t="shared" si="2"/>
        <v>60</v>
      </c>
      <c r="T16" s="92">
        <f>SUM(R16:S16)</f>
        <v>64</v>
      </c>
    </row>
    <row r="17" spans="2:20" ht="25.5" customHeight="1">
      <c r="B17" s="225" t="s">
        <v>115</v>
      </c>
      <c r="C17" s="258">
        <v>10</v>
      </c>
      <c r="D17" s="415">
        <v>2</v>
      </c>
      <c r="E17" s="82">
        <f>SUM(C17:D17)</f>
        <v>12</v>
      </c>
      <c r="F17" s="242">
        <v>2</v>
      </c>
      <c r="G17" s="93">
        <v>0</v>
      </c>
      <c r="H17" s="83">
        <f>SUM(F17:G17)</f>
        <v>2</v>
      </c>
      <c r="I17" s="94">
        <v>2</v>
      </c>
      <c r="J17" s="93">
        <v>1</v>
      </c>
      <c r="K17" s="83">
        <f>SUM(I17:J17)</f>
        <v>3</v>
      </c>
      <c r="L17" s="94">
        <v>0</v>
      </c>
      <c r="M17" s="93">
        <v>0</v>
      </c>
      <c r="N17" s="82">
        <f>SUM(L17:M17)</f>
        <v>0</v>
      </c>
      <c r="O17" s="242">
        <v>0</v>
      </c>
      <c r="P17" s="93">
        <v>0</v>
      </c>
      <c r="Q17" s="82">
        <f>SUM(O17:P17)</f>
        <v>0</v>
      </c>
      <c r="R17" s="86">
        <f t="shared" si="2"/>
        <v>14</v>
      </c>
      <c r="S17" s="87">
        <f t="shared" si="2"/>
        <v>3</v>
      </c>
      <c r="T17" s="77">
        <f>SUM(R17:S17)</f>
        <v>17</v>
      </c>
    </row>
    <row r="18" spans="2:20" ht="57" customHeight="1">
      <c r="B18" s="225" t="s">
        <v>113</v>
      </c>
      <c r="C18" s="258">
        <v>0</v>
      </c>
      <c r="D18" s="415">
        <v>9</v>
      </c>
      <c r="E18" s="82">
        <f>SUM(C18:D18)</f>
        <v>9</v>
      </c>
      <c r="F18" s="242">
        <v>2</v>
      </c>
      <c r="G18" s="93">
        <v>10</v>
      </c>
      <c r="H18" s="83">
        <f>SUM(F18:G18)</f>
        <v>12</v>
      </c>
      <c r="I18" s="94">
        <v>0</v>
      </c>
      <c r="J18" s="93">
        <v>0</v>
      </c>
      <c r="K18" s="83">
        <f>SUM(I18:J18)</f>
        <v>0</v>
      </c>
      <c r="L18" s="94">
        <v>0</v>
      </c>
      <c r="M18" s="93">
        <v>0</v>
      </c>
      <c r="N18" s="82">
        <f>SUM(L18:M18)</f>
        <v>0</v>
      </c>
      <c r="O18" s="242">
        <v>0</v>
      </c>
      <c r="P18" s="93">
        <v>0</v>
      </c>
      <c r="Q18" s="82">
        <f>SUM(O18:P18)</f>
        <v>0</v>
      </c>
      <c r="R18" s="86">
        <f t="shared" si="2"/>
        <v>2</v>
      </c>
      <c r="S18" s="87">
        <f t="shared" si="2"/>
        <v>19</v>
      </c>
      <c r="T18" s="77">
        <f>SUM(R18:S18)</f>
        <v>21</v>
      </c>
    </row>
    <row r="19" spans="2:20" ht="30" customHeight="1" thickBot="1">
      <c r="B19" s="225" t="s">
        <v>82</v>
      </c>
      <c r="C19" s="258">
        <v>0</v>
      </c>
      <c r="D19" s="415">
        <v>22</v>
      </c>
      <c r="E19" s="82">
        <f>SUM(C19:D19)</f>
        <v>22</v>
      </c>
      <c r="F19" s="242">
        <v>0</v>
      </c>
      <c r="G19" s="93">
        <v>13</v>
      </c>
      <c r="H19" s="83">
        <f>SUM(F19:G19)</f>
        <v>13</v>
      </c>
      <c r="I19" s="94">
        <v>0</v>
      </c>
      <c r="J19" s="93">
        <v>0</v>
      </c>
      <c r="K19" s="83">
        <f>SUM(I19:J19)</f>
        <v>0</v>
      </c>
      <c r="L19" s="94">
        <v>0</v>
      </c>
      <c r="M19" s="93">
        <v>0</v>
      </c>
      <c r="N19" s="82">
        <f>SUM(L19:M19)</f>
        <v>0</v>
      </c>
      <c r="O19" s="242">
        <v>0</v>
      </c>
      <c r="P19" s="93">
        <v>0</v>
      </c>
      <c r="Q19" s="82">
        <f>SUM(O19:P19)</f>
        <v>0</v>
      </c>
      <c r="R19" s="86">
        <f>C19+F19+I19+L19+O19</f>
        <v>0</v>
      </c>
      <c r="S19" s="87">
        <f>D19+G19+J19+M19+P19</f>
        <v>35</v>
      </c>
      <c r="T19" s="77">
        <f>SUM(R19:S19)</f>
        <v>35</v>
      </c>
    </row>
    <row r="20" spans="2:20" ht="24.75" customHeight="1" thickBot="1">
      <c r="B20" s="42" t="s">
        <v>8</v>
      </c>
      <c r="C20" s="56">
        <f aca="true" t="shared" si="3" ref="C20:T20">SUM(C16:C19)</f>
        <v>10</v>
      </c>
      <c r="D20" s="56">
        <f t="shared" si="3"/>
        <v>63</v>
      </c>
      <c r="E20" s="56">
        <f t="shared" si="3"/>
        <v>73</v>
      </c>
      <c r="F20" s="56">
        <f t="shared" si="3"/>
        <v>6</v>
      </c>
      <c r="G20" s="56">
        <f t="shared" si="3"/>
        <v>46</v>
      </c>
      <c r="H20" s="56">
        <f t="shared" si="3"/>
        <v>52</v>
      </c>
      <c r="I20" s="56">
        <f t="shared" si="3"/>
        <v>2</v>
      </c>
      <c r="J20" s="56">
        <f t="shared" si="3"/>
        <v>1</v>
      </c>
      <c r="K20" s="56">
        <f t="shared" si="3"/>
        <v>3</v>
      </c>
      <c r="L20" s="56">
        <f t="shared" si="3"/>
        <v>2</v>
      </c>
      <c r="M20" s="56">
        <f t="shared" si="3"/>
        <v>7</v>
      </c>
      <c r="N20" s="56">
        <f t="shared" si="3"/>
        <v>9</v>
      </c>
      <c r="O20" s="56">
        <f t="shared" si="3"/>
        <v>0</v>
      </c>
      <c r="P20" s="56">
        <f t="shared" si="3"/>
        <v>0</v>
      </c>
      <c r="Q20" s="56">
        <f t="shared" si="3"/>
        <v>0</v>
      </c>
      <c r="R20" s="56">
        <f t="shared" si="3"/>
        <v>20</v>
      </c>
      <c r="S20" s="56">
        <f t="shared" si="3"/>
        <v>117</v>
      </c>
      <c r="T20" s="508">
        <f t="shared" si="3"/>
        <v>137</v>
      </c>
    </row>
    <row r="21" spans="2:20" ht="57.75" customHeight="1">
      <c r="B21" s="509" t="s">
        <v>26</v>
      </c>
      <c r="C21" s="475"/>
      <c r="D21" s="475"/>
      <c r="E21" s="510"/>
      <c r="F21" s="474"/>
      <c r="G21" s="475"/>
      <c r="H21" s="95"/>
      <c r="I21" s="475"/>
      <c r="J21" s="475"/>
      <c r="K21" s="510"/>
      <c r="L21" s="96"/>
      <c r="M21" s="487"/>
      <c r="N21" s="511"/>
      <c r="O21" s="475"/>
      <c r="P21" s="475"/>
      <c r="Q21" s="510"/>
      <c r="R21" s="96"/>
      <c r="S21" s="97"/>
      <c r="T21" s="98"/>
    </row>
    <row r="22" spans="2:20" ht="24.75" customHeight="1">
      <c r="B22" s="225" t="s">
        <v>108</v>
      </c>
      <c r="C22" s="239">
        <v>0</v>
      </c>
      <c r="D22" s="240">
        <v>1</v>
      </c>
      <c r="E22" s="83">
        <f>SUM(C22:D22)</f>
        <v>1</v>
      </c>
      <c r="F22" s="239">
        <v>0</v>
      </c>
      <c r="G22" s="240">
        <v>0</v>
      </c>
      <c r="H22" s="83">
        <f>SUM(F22:G22)</f>
        <v>0</v>
      </c>
      <c r="I22" s="239">
        <v>0</v>
      </c>
      <c r="J22" s="240">
        <v>0</v>
      </c>
      <c r="K22" s="82">
        <f>SUM(I22:J22)</f>
        <v>0</v>
      </c>
      <c r="L22" s="239">
        <v>0</v>
      </c>
      <c r="M22" s="240">
        <v>0</v>
      </c>
      <c r="N22" s="83">
        <f>SUM(L22:M22)</f>
        <v>0</v>
      </c>
      <c r="O22" s="239">
        <v>0</v>
      </c>
      <c r="P22" s="240">
        <v>0</v>
      </c>
      <c r="Q22" s="83">
        <f>SUM(O22:P22)</f>
        <v>0</v>
      </c>
      <c r="R22" s="86">
        <f aca="true" t="shared" si="4" ref="R22:S24">C22+F22+I22+L22+O22</f>
        <v>0</v>
      </c>
      <c r="S22" s="87">
        <f t="shared" si="4"/>
        <v>1</v>
      </c>
      <c r="T22" s="77">
        <f>SUM(R22:S22)</f>
        <v>1</v>
      </c>
    </row>
    <row r="23" spans="2:20" ht="24.75" customHeight="1">
      <c r="B23" s="225" t="s">
        <v>115</v>
      </c>
      <c r="C23" s="239">
        <v>0</v>
      </c>
      <c r="D23" s="240">
        <v>0</v>
      </c>
      <c r="E23" s="83">
        <f>SUM(C23:D23)</f>
        <v>0</v>
      </c>
      <c r="F23" s="99">
        <v>0</v>
      </c>
      <c r="G23" s="93">
        <v>0</v>
      </c>
      <c r="H23" s="83">
        <f>SUM(F23:G23)</f>
        <v>0</v>
      </c>
      <c r="I23" s="239">
        <v>0</v>
      </c>
      <c r="J23" s="240">
        <v>0</v>
      </c>
      <c r="K23" s="82">
        <f>SUM(I23:J23)</f>
        <v>0</v>
      </c>
      <c r="L23" s="239">
        <v>0</v>
      </c>
      <c r="M23" s="240">
        <v>0</v>
      </c>
      <c r="N23" s="83">
        <f>SUM(L23:M23)</f>
        <v>0</v>
      </c>
      <c r="O23" s="239">
        <v>0</v>
      </c>
      <c r="P23" s="240">
        <v>0</v>
      </c>
      <c r="Q23" s="83">
        <f>SUM(O23:P23)</f>
        <v>0</v>
      </c>
      <c r="R23" s="86">
        <f t="shared" si="4"/>
        <v>0</v>
      </c>
      <c r="S23" s="87">
        <f t="shared" si="4"/>
        <v>0</v>
      </c>
      <c r="T23" s="77">
        <f>SUM(R23:S23)</f>
        <v>0</v>
      </c>
    </row>
    <row r="24" spans="2:20" ht="54" customHeight="1">
      <c r="B24" s="225" t="s">
        <v>113</v>
      </c>
      <c r="C24" s="239">
        <v>0</v>
      </c>
      <c r="D24" s="240">
        <v>0</v>
      </c>
      <c r="E24" s="83">
        <f>SUM(C24:D24)</f>
        <v>0</v>
      </c>
      <c r="F24" s="99">
        <v>0</v>
      </c>
      <c r="G24" s="93">
        <v>1</v>
      </c>
      <c r="H24" s="83">
        <f>SUM(F24:G24)</f>
        <v>1</v>
      </c>
      <c r="I24" s="239">
        <v>0</v>
      </c>
      <c r="J24" s="240">
        <v>0</v>
      </c>
      <c r="K24" s="82">
        <f>SUM(I24:J24)</f>
        <v>0</v>
      </c>
      <c r="L24" s="239">
        <v>0</v>
      </c>
      <c r="M24" s="240">
        <v>0</v>
      </c>
      <c r="N24" s="83">
        <f>SUM(L24:M24)</f>
        <v>0</v>
      </c>
      <c r="O24" s="239">
        <v>0</v>
      </c>
      <c r="P24" s="240">
        <v>0</v>
      </c>
      <c r="Q24" s="83">
        <f>SUM(O24:P24)</f>
        <v>0</v>
      </c>
      <c r="R24" s="86">
        <f t="shared" si="4"/>
        <v>0</v>
      </c>
      <c r="S24" s="87">
        <f t="shared" si="4"/>
        <v>1</v>
      </c>
      <c r="T24" s="77">
        <f>SUM(R24:S24)</f>
        <v>1</v>
      </c>
    </row>
    <row r="25" spans="2:20" ht="24.75" customHeight="1" thickBot="1">
      <c r="B25" s="225" t="s">
        <v>82</v>
      </c>
      <c r="C25" s="512">
        <v>0</v>
      </c>
      <c r="D25" s="513">
        <v>0</v>
      </c>
      <c r="E25" s="489">
        <f>SUM(C25:D25)</f>
        <v>0</v>
      </c>
      <c r="F25" s="514">
        <v>0</v>
      </c>
      <c r="G25" s="513">
        <v>0</v>
      </c>
      <c r="H25" s="489">
        <f>SUM(F25:G25)</f>
        <v>0</v>
      </c>
      <c r="I25" s="512">
        <v>0</v>
      </c>
      <c r="J25" s="513">
        <v>0</v>
      </c>
      <c r="K25" s="507">
        <f>SUM(I25:J25)</f>
        <v>0</v>
      </c>
      <c r="L25" s="512">
        <v>0</v>
      </c>
      <c r="M25" s="513">
        <v>0</v>
      </c>
      <c r="N25" s="489">
        <f>SUM(L25:M25)</f>
        <v>0</v>
      </c>
      <c r="O25" s="512">
        <v>0</v>
      </c>
      <c r="P25" s="513">
        <v>0</v>
      </c>
      <c r="Q25" s="489">
        <f>SUM(O25:P25)</f>
        <v>0</v>
      </c>
      <c r="R25" s="244">
        <f>C25+F25+I25+L25+O25</f>
        <v>0</v>
      </c>
      <c r="S25" s="91">
        <f>D25+G25+J25+M25+P25</f>
        <v>0</v>
      </c>
      <c r="T25" s="92">
        <f>SUM(R25:S25)</f>
        <v>0</v>
      </c>
    </row>
    <row r="26" spans="2:20" ht="34.5" customHeight="1" thickBot="1">
      <c r="B26" s="515" t="s">
        <v>13</v>
      </c>
      <c r="C26" s="152">
        <f aca="true" t="shared" si="5" ref="C26:T26">SUM(C21:C25)</f>
        <v>0</v>
      </c>
      <c r="D26" s="152">
        <f t="shared" si="5"/>
        <v>1</v>
      </c>
      <c r="E26" s="152">
        <f t="shared" si="5"/>
        <v>1</v>
      </c>
      <c r="F26" s="152">
        <f t="shared" si="5"/>
        <v>0</v>
      </c>
      <c r="G26" s="152">
        <f t="shared" si="5"/>
        <v>1</v>
      </c>
      <c r="H26" s="152">
        <f t="shared" si="5"/>
        <v>1</v>
      </c>
      <c r="I26" s="152">
        <f t="shared" si="5"/>
        <v>0</v>
      </c>
      <c r="J26" s="152">
        <f t="shared" si="5"/>
        <v>0</v>
      </c>
      <c r="K26" s="152">
        <f t="shared" si="5"/>
        <v>0</v>
      </c>
      <c r="L26" s="152">
        <f t="shared" si="5"/>
        <v>0</v>
      </c>
      <c r="M26" s="152">
        <f t="shared" si="5"/>
        <v>0</v>
      </c>
      <c r="N26" s="152">
        <f t="shared" si="5"/>
        <v>0</v>
      </c>
      <c r="O26" s="152">
        <f t="shared" si="5"/>
        <v>0</v>
      </c>
      <c r="P26" s="152">
        <f t="shared" si="5"/>
        <v>0</v>
      </c>
      <c r="Q26" s="152">
        <f t="shared" si="5"/>
        <v>0</v>
      </c>
      <c r="R26" s="152">
        <f t="shared" si="5"/>
        <v>0</v>
      </c>
      <c r="S26" s="152">
        <f t="shared" si="5"/>
        <v>2</v>
      </c>
      <c r="T26" s="124">
        <f t="shared" si="5"/>
        <v>2</v>
      </c>
    </row>
    <row r="27" spans="2:21" ht="30.75" customHeight="1" thickBot="1">
      <c r="B27" s="146" t="s">
        <v>10</v>
      </c>
      <c r="C27" s="147">
        <f aca="true" t="shared" si="6" ref="C27:T27">C20</f>
        <v>10</v>
      </c>
      <c r="D27" s="148">
        <f t="shared" si="6"/>
        <v>63</v>
      </c>
      <c r="E27" s="149">
        <f t="shared" si="6"/>
        <v>73</v>
      </c>
      <c r="F27" s="150">
        <f t="shared" si="6"/>
        <v>6</v>
      </c>
      <c r="G27" s="148">
        <f t="shared" si="6"/>
        <v>46</v>
      </c>
      <c r="H27" s="151">
        <f t="shared" si="6"/>
        <v>52</v>
      </c>
      <c r="I27" s="147">
        <f t="shared" si="6"/>
        <v>2</v>
      </c>
      <c r="J27" s="148">
        <f t="shared" si="6"/>
        <v>1</v>
      </c>
      <c r="K27" s="149">
        <f t="shared" si="6"/>
        <v>3</v>
      </c>
      <c r="L27" s="150">
        <f t="shared" si="6"/>
        <v>2</v>
      </c>
      <c r="M27" s="148">
        <f t="shared" si="6"/>
        <v>7</v>
      </c>
      <c r="N27" s="151">
        <f t="shared" si="6"/>
        <v>9</v>
      </c>
      <c r="O27" s="147">
        <f t="shared" si="6"/>
        <v>0</v>
      </c>
      <c r="P27" s="148">
        <f t="shared" si="6"/>
        <v>0</v>
      </c>
      <c r="Q27" s="149">
        <f t="shared" si="6"/>
        <v>0</v>
      </c>
      <c r="R27" s="150">
        <f t="shared" si="6"/>
        <v>20</v>
      </c>
      <c r="S27" s="148">
        <f t="shared" si="6"/>
        <v>117</v>
      </c>
      <c r="T27" s="149">
        <f t="shared" si="6"/>
        <v>137</v>
      </c>
      <c r="U27" s="30"/>
    </row>
    <row r="28" spans="2:20" ht="36.75" thickBot="1">
      <c r="B28" s="35" t="s">
        <v>17</v>
      </c>
      <c r="C28" s="129">
        <f aca="true" t="shared" si="7" ref="C28:T28">C26</f>
        <v>0</v>
      </c>
      <c r="D28" s="128">
        <f t="shared" si="7"/>
        <v>1</v>
      </c>
      <c r="E28" s="130">
        <f t="shared" si="7"/>
        <v>1</v>
      </c>
      <c r="F28" s="134">
        <f t="shared" si="7"/>
        <v>0</v>
      </c>
      <c r="G28" s="128">
        <f t="shared" si="7"/>
        <v>1</v>
      </c>
      <c r="H28" s="139">
        <f t="shared" si="7"/>
        <v>1</v>
      </c>
      <c r="I28" s="129">
        <f t="shared" si="7"/>
        <v>0</v>
      </c>
      <c r="J28" s="128">
        <f t="shared" si="7"/>
        <v>0</v>
      </c>
      <c r="K28" s="130">
        <f t="shared" si="7"/>
        <v>0</v>
      </c>
      <c r="L28" s="134">
        <f t="shared" si="7"/>
        <v>0</v>
      </c>
      <c r="M28" s="128">
        <f t="shared" si="7"/>
        <v>0</v>
      </c>
      <c r="N28" s="139">
        <f t="shared" si="7"/>
        <v>0</v>
      </c>
      <c r="O28" s="129">
        <f t="shared" si="7"/>
        <v>0</v>
      </c>
      <c r="P28" s="128">
        <f t="shared" si="7"/>
        <v>0</v>
      </c>
      <c r="Q28" s="130">
        <f t="shared" si="7"/>
        <v>0</v>
      </c>
      <c r="R28" s="134">
        <f t="shared" si="7"/>
        <v>0</v>
      </c>
      <c r="S28" s="128">
        <f t="shared" si="7"/>
        <v>2</v>
      </c>
      <c r="T28" s="130">
        <f t="shared" si="7"/>
        <v>2</v>
      </c>
    </row>
    <row r="29" spans="2:20" ht="36" customHeight="1" thickBot="1">
      <c r="B29" s="3" t="s">
        <v>18</v>
      </c>
      <c r="C29" s="131">
        <f aca="true" t="shared" si="8" ref="C29:T29">SUM(C27:C28)</f>
        <v>10</v>
      </c>
      <c r="D29" s="132">
        <f t="shared" si="8"/>
        <v>64</v>
      </c>
      <c r="E29" s="133">
        <f t="shared" si="8"/>
        <v>74</v>
      </c>
      <c r="F29" s="135">
        <f t="shared" si="8"/>
        <v>6</v>
      </c>
      <c r="G29" s="132">
        <f t="shared" si="8"/>
        <v>47</v>
      </c>
      <c r="H29" s="140">
        <f t="shared" si="8"/>
        <v>53</v>
      </c>
      <c r="I29" s="131">
        <f t="shared" si="8"/>
        <v>2</v>
      </c>
      <c r="J29" s="132">
        <f t="shared" si="8"/>
        <v>1</v>
      </c>
      <c r="K29" s="133">
        <f t="shared" si="8"/>
        <v>3</v>
      </c>
      <c r="L29" s="135">
        <f t="shared" si="8"/>
        <v>2</v>
      </c>
      <c r="M29" s="132">
        <f t="shared" si="8"/>
        <v>7</v>
      </c>
      <c r="N29" s="140">
        <f t="shared" si="8"/>
        <v>9</v>
      </c>
      <c r="O29" s="131">
        <f t="shared" si="8"/>
        <v>0</v>
      </c>
      <c r="P29" s="132">
        <f t="shared" si="8"/>
        <v>0</v>
      </c>
      <c r="Q29" s="133">
        <f t="shared" si="8"/>
        <v>0</v>
      </c>
      <c r="R29" s="135">
        <f t="shared" si="8"/>
        <v>20</v>
      </c>
      <c r="S29" s="132">
        <f t="shared" si="8"/>
        <v>119</v>
      </c>
      <c r="T29" s="133">
        <f t="shared" si="8"/>
        <v>139</v>
      </c>
    </row>
    <row r="30" spans="2:20" ht="25.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2:20" ht="25.5">
      <c r="B31" s="26"/>
      <c r="C31" s="27"/>
      <c r="D31" s="27" t="s">
        <v>141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2:20" ht="25.5">
      <c r="B32" s="2415"/>
      <c r="C32" s="2415"/>
      <c r="D32" s="2415"/>
      <c r="E32" s="2415"/>
      <c r="F32" s="2415"/>
      <c r="G32" s="2415"/>
      <c r="H32" s="2415"/>
      <c r="I32" s="2415"/>
      <c r="J32" s="2415"/>
      <c r="K32" s="2415"/>
      <c r="L32" s="2415"/>
      <c r="M32" s="2415"/>
      <c r="N32" s="2415"/>
      <c r="O32" s="2415"/>
      <c r="P32" s="2415"/>
      <c r="Q32" s="2415"/>
      <c r="R32" s="2415"/>
      <c r="S32" s="2415"/>
      <c r="T32" s="2415"/>
    </row>
    <row r="33" spans="2:20" ht="25.5">
      <c r="B33" s="26"/>
      <c r="C33" s="27"/>
      <c r="D33" s="27" t="s">
        <v>142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5" spans="2:20" ht="25.5">
      <c r="B35" s="30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25.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</sheetData>
  <sheetProtection/>
  <mergeCells count="11">
    <mergeCell ref="F5:H6"/>
    <mergeCell ref="I5:K6"/>
    <mergeCell ref="L5:N6"/>
    <mergeCell ref="O5:Q6"/>
    <mergeCell ref="R5:T6"/>
    <mergeCell ref="B32:T32"/>
    <mergeCell ref="A1:T1"/>
    <mergeCell ref="A2:T2"/>
    <mergeCell ref="A3:T3"/>
    <mergeCell ref="B5:B7"/>
    <mergeCell ref="C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1:S95"/>
  <sheetViews>
    <sheetView zoomScale="50" zoomScaleNormal="50" zoomScalePageLayoutView="0" workbookViewId="0" topLeftCell="A1">
      <selection activeCell="S32" sqref="S32"/>
    </sheetView>
  </sheetViews>
  <sheetFormatPr defaultColWidth="9.00390625" defaultRowHeight="78.75" customHeight="1"/>
  <cols>
    <col min="1" max="1" width="88.875" style="1729" customWidth="1"/>
    <col min="2" max="2" width="9.625" style="1729" customWidth="1"/>
    <col min="3" max="3" width="12.875" style="1729" customWidth="1"/>
    <col min="4" max="4" width="12.25390625" style="1729" customWidth="1"/>
    <col min="5" max="5" width="10.25390625" style="1729" customWidth="1"/>
    <col min="6" max="6" width="8.75390625" style="1729" customWidth="1"/>
    <col min="7" max="7" width="11.00390625" style="1729" customWidth="1"/>
    <col min="8" max="8" width="9.375" style="1729" customWidth="1"/>
    <col min="9" max="9" width="10.375" style="1729" customWidth="1"/>
    <col min="10" max="10" width="12.25390625" style="1729" customWidth="1"/>
    <col min="11" max="12" width="9.625" style="1729" customWidth="1"/>
    <col min="13" max="13" width="12.00390625" style="1729" customWidth="1"/>
    <col min="14" max="14" width="12.625" style="1729" customWidth="1"/>
    <col min="15" max="15" width="11.00390625" style="1729" customWidth="1"/>
    <col min="16" max="16" width="10.875" style="1729" customWidth="1"/>
    <col min="17" max="16384" width="9.125" style="1729" customWidth="1"/>
  </cols>
  <sheetData>
    <row r="1" spans="1:16" ht="63.75" customHeight="1">
      <c r="A1" s="2646" t="s">
        <v>179</v>
      </c>
      <c r="B1" s="2646"/>
      <c r="C1" s="2646"/>
      <c r="D1" s="2646"/>
      <c r="E1" s="2646"/>
      <c r="F1" s="2646"/>
      <c r="G1" s="2646"/>
      <c r="H1" s="2646"/>
      <c r="I1" s="2646"/>
      <c r="J1" s="2646"/>
      <c r="K1" s="2646"/>
      <c r="L1" s="2646"/>
      <c r="M1" s="2646"/>
      <c r="N1" s="2646"/>
      <c r="O1" s="2646"/>
      <c r="P1" s="2646"/>
    </row>
    <row r="2" spans="1:16" ht="28.5" customHeight="1">
      <c r="A2" s="2647"/>
      <c r="B2" s="2647"/>
      <c r="C2" s="2647"/>
      <c r="D2" s="2647"/>
      <c r="E2" s="2647"/>
      <c r="F2" s="2647"/>
      <c r="G2" s="2647"/>
      <c r="H2" s="2647"/>
      <c r="I2" s="2647"/>
      <c r="J2" s="2647"/>
      <c r="K2" s="2647"/>
      <c r="L2" s="2647"/>
      <c r="M2" s="2647"/>
      <c r="N2" s="2647"/>
      <c r="O2" s="2647"/>
      <c r="P2" s="2647"/>
    </row>
    <row r="3" spans="1:16" ht="63" customHeight="1">
      <c r="A3" s="2646" t="s">
        <v>362</v>
      </c>
      <c r="B3" s="2646"/>
      <c r="C3" s="2646"/>
      <c r="D3" s="2646"/>
      <c r="E3" s="2646"/>
      <c r="F3" s="2646"/>
      <c r="G3" s="2646"/>
      <c r="H3" s="2646"/>
      <c r="I3" s="2646"/>
      <c r="J3" s="2646"/>
      <c r="K3" s="2646"/>
      <c r="L3" s="2646"/>
      <c r="M3" s="2646"/>
      <c r="N3" s="2646"/>
      <c r="O3" s="2646"/>
      <c r="P3" s="2646"/>
    </row>
    <row r="4" spans="1:16" ht="33" customHeight="1" thickBot="1">
      <c r="A4" s="2035"/>
      <c r="B4" s="1730"/>
      <c r="C4" s="1730"/>
      <c r="D4" s="1730"/>
      <c r="E4" s="1730"/>
      <c r="F4" s="1730"/>
      <c r="G4" s="1730"/>
      <c r="H4" s="1730"/>
      <c r="I4" s="1730"/>
      <c r="J4" s="1730"/>
      <c r="K4" s="1730"/>
      <c r="L4" s="1730"/>
      <c r="M4" s="1730"/>
      <c r="N4" s="1730"/>
      <c r="O4" s="1730"/>
      <c r="P4" s="1730"/>
    </row>
    <row r="5" spans="1:16" ht="33" customHeight="1" thickBot="1">
      <c r="A5" s="2648" t="s">
        <v>9</v>
      </c>
      <c r="B5" s="2650" t="s">
        <v>0</v>
      </c>
      <c r="C5" s="2651"/>
      <c r="D5" s="2652"/>
      <c r="E5" s="2650" t="s">
        <v>1</v>
      </c>
      <c r="F5" s="2651"/>
      <c r="G5" s="2652"/>
      <c r="H5" s="2650" t="s">
        <v>2</v>
      </c>
      <c r="I5" s="2651"/>
      <c r="J5" s="2652"/>
      <c r="K5" s="2650" t="s">
        <v>3</v>
      </c>
      <c r="L5" s="2651"/>
      <c r="M5" s="2652"/>
      <c r="N5" s="2653" t="s">
        <v>6</v>
      </c>
      <c r="O5" s="2654"/>
      <c r="P5" s="2655"/>
    </row>
    <row r="6" spans="1:16" ht="191.25" customHeight="1" thickBot="1">
      <c r="A6" s="2649"/>
      <c r="B6" s="1731" t="s">
        <v>27</v>
      </c>
      <c r="C6" s="1731" t="s">
        <v>28</v>
      </c>
      <c r="D6" s="1731" t="s">
        <v>4</v>
      </c>
      <c r="E6" s="1731" t="s">
        <v>27</v>
      </c>
      <c r="F6" s="1731" t="s">
        <v>28</v>
      </c>
      <c r="G6" s="1731" t="s">
        <v>4</v>
      </c>
      <c r="H6" s="1731" t="s">
        <v>27</v>
      </c>
      <c r="I6" s="1731" t="s">
        <v>28</v>
      </c>
      <c r="J6" s="1731" t="s">
        <v>4</v>
      </c>
      <c r="K6" s="1731" t="s">
        <v>27</v>
      </c>
      <c r="L6" s="1731" t="s">
        <v>28</v>
      </c>
      <c r="M6" s="1731" t="s">
        <v>4</v>
      </c>
      <c r="N6" s="1731" t="s">
        <v>27</v>
      </c>
      <c r="O6" s="1731" t="s">
        <v>28</v>
      </c>
      <c r="P6" s="1732" t="s">
        <v>4</v>
      </c>
    </row>
    <row r="7" spans="1:16" ht="32.25" customHeight="1" thickBot="1">
      <c r="A7" s="1733" t="s">
        <v>22</v>
      </c>
      <c r="B7" s="2043"/>
      <c r="C7" s="2043"/>
      <c r="D7" s="2043"/>
      <c r="E7" s="2043"/>
      <c r="F7" s="2043"/>
      <c r="G7" s="2044"/>
      <c r="H7" s="2045"/>
      <c r="I7" s="2043"/>
      <c r="J7" s="2043"/>
      <c r="K7" s="2043"/>
      <c r="L7" s="2043"/>
      <c r="M7" s="2044"/>
      <c r="N7" s="1735"/>
      <c r="O7" s="1735"/>
      <c r="P7" s="1734"/>
    </row>
    <row r="8" spans="1:16" ht="25.5" customHeight="1">
      <c r="A8" s="1810" t="s">
        <v>326</v>
      </c>
      <c r="B8" s="2046">
        <v>78</v>
      </c>
      <c r="C8" s="1736">
        <v>0</v>
      </c>
      <c r="D8" s="1743">
        <v>78</v>
      </c>
      <c r="E8" s="2047">
        <v>66</v>
      </c>
      <c r="F8" s="1736">
        <v>0</v>
      </c>
      <c r="G8" s="2048">
        <v>66</v>
      </c>
      <c r="H8" s="2047">
        <v>44</v>
      </c>
      <c r="I8" s="1736">
        <v>0</v>
      </c>
      <c r="J8" s="2049">
        <v>44</v>
      </c>
      <c r="K8" s="2046">
        <v>0</v>
      </c>
      <c r="L8" s="1736">
        <v>0</v>
      </c>
      <c r="M8" s="2048">
        <v>0</v>
      </c>
      <c r="N8" s="1739">
        <v>188</v>
      </c>
      <c r="O8" s="1740">
        <v>0</v>
      </c>
      <c r="P8" s="1741">
        <v>188</v>
      </c>
    </row>
    <row r="9" spans="1:16" ht="25.5" customHeight="1">
      <c r="A9" s="980" t="s">
        <v>180</v>
      </c>
      <c r="B9" s="1742">
        <v>39</v>
      </c>
      <c r="C9" s="1743">
        <v>4</v>
      </c>
      <c r="D9" s="1743">
        <v>43</v>
      </c>
      <c r="E9" s="1744">
        <v>39</v>
      </c>
      <c r="F9" s="1743">
        <v>10</v>
      </c>
      <c r="G9" s="1745">
        <v>49</v>
      </c>
      <c r="H9" s="1744">
        <v>22</v>
      </c>
      <c r="I9" s="1743">
        <v>4</v>
      </c>
      <c r="J9" s="1746">
        <v>26</v>
      </c>
      <c r="K9" s="1742">
        <v>0</v>
      </c>
      <c r="L9" s="1743">
        <v>0</v>
      </c>
      <c r="M9" s="1745">
        <v>0</v>
      </c>
      <c r="N9" s="1739">
        <v>100</v>
      </c>
      <c r="O9" s="1740">
        <v>18</v>
      </c>
      <c r="P9" s="1741">
        <v>118</v>
      </c>
    </row>
    <row r="10" spans="1:16" ht="25.5" customHeight="1">
      <c r="A10" s="980" t="s">
        <v>327</v>
      </c>
      <c r="B10" s="1742">
        <v>29</v>
      </c>
      <c r="C10" s="1743">
        <v>0</v>
      </c>
      <c r="D10" s="1743">
        <v>29</v>
      </c>
      <c r="E10" s="1744">
        <v>42</v>
      </c>
      <c r="F10" s="1743">
        <v>1</v>
      </c>
      <c r="G10" s="1745">
        <v>43</v>
      </c>
      <c r="H10" s="1744">
        <v>19</v>
      </c>
      <c r="I10" s="1743">
        <v>2</v>
      </c>
      <c r="J10" s="1746">
        <v>21</v>
      </c>
      <c r="K10" s="1742">
        <v>0</v>
      </c>
      <c r="L10" s="1743">
        <v>0</v>
      </c>
      <c r="M10" s="1745">
        <v>0</v>
      </c>
      <c r="N10" s="1739">
        <v>90</v>
      </c>
      <c r="O10" s="1740">
        <v>3</v>
      </c>
      <c r="P10" s="1741">
        <v>93</v>
      </c>
    </row>
    <row r="11" spans="1:16" ht="25.5" customHeight="1">
      <c r="A11" s="980" t="s">
        <v>328</v>
      </c>
      <c r="B11" s="1742">
        <v>37</v>
      </c>
      <c r="C11" s="1743">
        <v>2</v>
      </c>
      <c r="D11" s="1743">
        <v>39</v>
      </c>
      <c r="E11" s="1744">
        <v>38</v>
      </c>
      <c r="F11" s="1743">
        <v>2</v>
      </c>
      <c r="G11" s="1745">
        <v>40</v>
      </c>
      <c r="H11" s="1744">
        <v>31</v>
      </c>
      <c r="I11" s="1743">
        <v>2</v>
      </c>
      <c r="J11" s="1746">
        <v>33</v>
      </c>
      <c r="K11" s="1742">
        <v>0</v>
      </c>
      <c r="L11" s="1743">
        <v>0</v>
      </c>
      <c r="M11" s="1745">
        <v>0</v>
      </c>
      <c r="N11" s="1739">
        <v>106</v>
      </c>
      <c r="O11" s="1740">
        <v>6</v>
      </c>
      <c r="P11" s="1741">
        <v>112</v>
      </c>
    </row>
    <row r="12" spans="1:16" ht="25.5" customHeight="1">
      <c r="A12" s="981" t="s">
        <v>181</v>
      </c>
      <c r="B12" s="1742">
        <v>53</v>
      </c>
      <c r="C12" s="1743">
        <v>7</v>
      </c>
      <c r="D12" s="1743">
        <v>60</v>
      </c>
      <c r="E12" s="1744">
        <v>57</v>
      </c>
      <c r="F12" s="1743">
        <v>8</v>
      </c>
      <c r="G12" s="1745">
        <v>65</v>
      </c>
      <c r="H12" s="1744">
        <v>37</v>
      </c>
      <c r="I12" s="1743">
        <v>25</v>
      </c>
      <c r="J12" s="1746">
        <v>62</v>
      </c>
      <c r="K12" s="1742">
        <v>0</v>
      </c>
      <c r="L12" s="1743">
        <v>0</v>
      </c>
      <c r="M12" s="1745">
        <v>0</v>
      </c>
      <c r="N12" s="1739">
        <v>147</v>
      </c>
      <c r="O12" s="1740">
        <v>40</v>
      </c>
      <c r="P12" s="1741">
        <v>187</v>
      </c>
    </row>
    <row r="13" spans="1:16" ht="25.5" customHeight="1">
      <c r="A13" s="980" t="s">
        <v>329</v>
      </c>
      <c r="B13" s="1742">
        <v>30</v>
      </c>
      <c r="C13" s="1743">
        <v>4</v>
      </c>
      <c r="D13" s="1743">
        <v>34</v>
      </c>
      <c r="E13" s="1744">
        <v>24</v>
      </c>
      <c r="F13" s="1743">
        <v>2</v>
      </c>
      <c r="G13" s="1745">
        <v>26</v>
      </c>
      <c r="H13" s="1744">
        <v>16</v>
      </c>
      <c r="I13" s="1743">
        <v>4</v>
      </c>
      <c r="J13" s="1746">
        <v>20</v>
      </c>
      <c r="K13" s="1742">
        <v>0</v>
      </c>
      <c r="L13" s="1743">
        <v>0</v>
      </c>
      <c r="M13" s="1745">
        <v>0</v>
      </c>
      <c r="N13" s="1739">
        <v>70</v>
      </c>
      <c r="O13" s="1740">
        <v>10</v>
      </c>
      <c r="P13" s="1741">
        <v>80</v>
      </c>
    </row>
    <row r="14" spans="1:16" ht="25.5" customHeight="1">
      <c r="A14" s="980" t="s">
        <v>182</v>
      </c>
      <c r="B14" s="1742">
        <v>55</v>
      </c>
      <c r="C14" s="1743">
        <v>9</v>
      </c>
      <c r="D14" s="1743">
        <v>64</v>
      </c>
      <c r="E14" s="1744">
        <v>52</v>
      </c>
      <c r="F14" s="1743">
        <v>6</v>
      </c>
      <c r="G14" s="1745">
        <v>58</v>
      </c>
      <c r="H14" s="1744">
        <v>44</v>
      </c>
      <c r="I14" s="1743">
        <v>5</v>
      </c>
      <c r="J14" s="1746">
        <v>49</v>
      </c>
      <c r="K14" s="1742">
        <v>0</v>
      </c>
      <c r="L14" s="1743">
        <v>0</v>
      </c>
      <c r="M14" s="1745">
        <v>0</v>
      </c>
      <c r="N14" s="1739">
        <v>151</v>
      </c>
      <c r="O14" s="1740">
        <v>20</v>
      </c>
      <c r="P14" s="1741">
        <v>171</v>
      </c>
    </row>
    <row r="15" spans="1:16" ht="40.5">
      <c r="A15" s="980" t="s">
        <v>227</v>
      </c>
      <c r="B15" s="1742">
        <v>0</v>
      </c>
      <c r="C15" s="1743">
        <v>0</v>
      </c>
      <c r="D15" s="1743">
        <v>0</v>
      </c>
      <c r="E15" s="1744">
        <v>0</v>
      </c>
      <c r="F15" s="1743">
        <v>0</v>
      </c>
      <c r="G15" s="1745">
        <v>0</v>
      </c>
      <c r="H15" s="1744">
        <v>0</v>
      </c>
      <c r="I15" s="1743">
        <v>0</v>
      </c>
      <c r="J15" s="1746">
        <v>0</v>
      </c>
      <c r="K15" s="1742">
        <v>0</v>
      </c>
      <c r="L15" s="1743">
        <v>0</v>
      </c>
      <c r="M15" s="1745">
        <v>0</v>
      </c>
      <c r="N15" s="1739">
        <v>0</v>
      </c>
      <c r="O15" s="1740">
        <v>0</v>
      </c>
      <c r="P15" s="1741">
        <v>0</v>
      </c>
    </row>
    <row r="16" spans="1:16" ht="40.5">
      <c r="A16" s="980" t="s">
        <v>228</v>
      </c>
      <c r="B16" s="1742">
        <v>17</v>
      </c>
      <c r="C16" s="1743">
        <v>1</v>
      </c>
      <c r="D16" s="1743">
        <v>18</v>
      </c>
      <c r="E16" s="1744">
        <v>11</v>
      </c>
      <c r="F16" s="1743">
        <v>0</v>
      </c>
      <c r="G16" s="1745">
        <v>11</v>
      </c>
      <c r="H16" s="1744">
        <v>0</v>
      </c>
      <c r="I16" s="1743">
        <v>2</v>
      </c>
      <c r="J16" s="1746">
        <v>2</v>
      </c>
      <c r="K16" s="1742">
        <v>0</v>
      </c>
      <c r="L16" s="1743">
        <v>0</v>
      </c>
      <c r="M16" s="1745">
        <v>0</v>
      </c>
      <c r="N16" s="1739">
        <v>28</v>
      </c>
      <c r="O16" s="1740">
        <v>3</v>
      </c>
      <c r="P16" s="1741">
        <v>31</v>
      </c>
    </row>
    <row r="17" spans="1:16" ht="20.25">
      <c r="A17" s="980" t="s">
        <v>183</v>
      </c>
      <c r="B17" s="1742">
        <v>25</v>
      </c>
      <c r="C17" s="1743">
        <v>6</v>
      </c>
      <c r="D17" s="1743">
        <v>31</v>
      </c>
      <c r="E17" s="1744">
        <v>23</v>
      </c>
      <c r="F17" s="1743">
        <v>4</v>
      </c>
      <c r="G17" s="1745">
        <v>27</v>
      </c>
      <c r="H17" s="1744">
        <v>12</v>
      </c>
      <c r="I17" s="1743">
        <v>1</v>
      </c>
      <c r="J17" s="1746">
        <v>13</v>
      </c>
      <c r="K17" s="1742">
        <v>0</v>
      </c>
      <c r="L17" s="1743">
        <v>0</v>
      </c>
      <c r="M17" s="1745">
        <v>0</v>
      </c>
      <c r="N17" s="1739">
        <v>60</v>
      </c>
      <c r="O17" s="1740">
        <v>11</v>
      </c>
      <c r="P17" s="1741">
        <v>71</v>
      </c>
    </row>
    <row r="18" spans="1:16" ht="33" customHeight="1">
      <c r="A18" s="980" t="s">
        <v>184</v>
      </c>
      <c r="B18" s="1742">
        <v>51</v>
      </c>
      <c r="C18" s="1743">
        <v>30</v>
      </c>
      <c r="D18" s="1743">
        <v>81</v>
      </c>
      <c r="E18" s="1744">
        <v>62</v>
      </c>
      <c r="F18" s="1743">
        <v>33</v>
      </c>
      <c r="G18" s="1745">
        <v>95</v>
      </c>
      <c r="H18" s="1744">
        <v>25</v>
      </c>
      <c r="I18" s="1743">
        <v>46</v>
      </c>
      <c r="J18" s="1746">
        <v>71</v>
      </c>
      <c r="K18" s="1742">
        <v>0</v>
      </c>
      <c r="L18" s="1743">
        <v>0</v>
      </c>
      <c r="M18" s="1745">
        <v>0</v>
      </c>
      <c r="N18" s="1739">
        <v>138</v>
      </c>
      <c r="O18" s="1740">
        <v>109</v>
      </c>
      <c r="P18" s="1741">
        <v>247</v>
      </c>
    </row>
    <row r="19" spans="1:16" ht="33" customHeight="1">
      <c r="A19" s="980" t="s">
        <v>185</v>
      </c>
      <c r="B19" s="1742">
        <v>57</v>
      </c>
      <c r="C19" s="1743">
        <v>67</v>
      </c>
      <c r="D19" s="1743">
        <v>124</v>
      </c>
      <c r="E19" s="1744">
        <v>104</v>
      </c>
      <c r="F19" s="1743">
        <v>98</v>
      </c>
      <c r="G19" s="1745">
        <v>202</v>
      </c>
      <c r="H19" s="1744">
        <v>43</v>
      </c>
      <c r="I19" s="1743">
        <v>84</v>
      </c>
      <c r="J19" s="1746">
        <v>127</v>
      </c>
      <c r="K19" s="1742">
        <v>0</v>
      </c>
      <c r="L19" s="1743">
        <v>0</v>
      </c>
      <c r="M19" s="1745">
        <v>0</v>
      </c>
      <c r="N19" s="1739">
        <v>204</v>
      </c>
      <c r="O19" s="1740">
        <v>249</v>
      </c>
      <c r="P19" s="1741">
        <v>453</v>
      </c>
    </row>
    <row r="20" spans="1:16" ht="33" customHeight="1">
      <c r="A20" s="980" t="s">
        <v>186</v>
      </c>
      <c r="B20" s="1742">
        <v>30</v>
      </c>
      <c r="C20" s="1743">
        <v>21</v>
      </c>
      <c r="D20" s="1743">
        <v>51</v>
      </c>
      <c r="E20" s="1744">
        <v>29</v>
      </c>
      <c r="F20" s="1743">
        <v>10</v>
      </c>
      <c r="G20" s="1745">
        <v>39</v>
      </c>
      <c r="H20" s="1744">
        <v>13</v>
      </c>
      <c r="I20" s="1743">
        <v>12</v>
      </c>
      <c r="J20" s="1746">
        <v>25</v>
      </c>
      <c r="K20" s="1742">
        <v>0</v>
      </c>
      <c r="L20" s="1743">
        <v>0</v>
      </c>
      <c r="M20" s="1745">
        <v>0</v>
      </c>
      <c r="N20" s="1739">
        <v>72</v>
      </c>
      <c r="O20" s="1740">
        <v>43</v>
      </c>
      <c r="P20" s="1741">
        <v>115</v>
      </c>
    </row>
    <row r="21" spans="1:16" ht="33" customHeight="1">
      <c r="A21" s="980" t="s">
        <v>330</v>
      </c>
      <c r="B21" s="1742">
        <v>17</v>
      </c>
      <c r="C21" s="1743">
        <v>14</v>
      </c>
      <c r="D21" s="1743">
        <v>31</v>
      </c>
      <c r="E21" s="1744">
        <v>0</v>
      </c>
      <c r="F21" s="1743">
        <v>0</v>
      </c>
      <c r="G21" s="1745">
        <v>0</v>
      </c>
      <c r="H21" s="1744">
        <v>0</v>
      </c>
      <c r="I21" s="1743">
        <v>3</v>
      </c>
      <c r="J21" s="1746">
        <v>3</v>
      </c>
      <c r="K21" s="1742">
        <v>0</v>
      </c>
      <c r="L21" s="1743">
        <v>0</v>
      </c>
      <c r="M21" s="1745">
        <v>0</v>
      </c>
      <c r="N21" s="1739">
        <v>17</v>
      </c>
      <c r="O21" s="1740">
        <v>17</v>
      </c>
      <c r="P21" s="1741">
        <v>34</v>
      </c>
    </row>
    <row r="22" spans="1:16" ht="33" customHeight="1">
      <c r="A22" s="980" t="s">
        <v>187</v>
      </c>
      <c r="B22" s="1742">
        <v>28</v>
      </c>
      <c r="C22" s="1743">
        <v>19</v>
      </c>
      <c r="D22" s="1743">
        <v>47</v>
      </c>
      <c r="E22" s="1744">
        <v>41</v>
      </c>
      <c r="F22" s="1743">
        <v>20</v>
      </c>
      <c r="G22" s="1745">
        <v>61</v>
      </c>
      <c r="H22" s="1744">
        <v>12</v>
      </c>
      <c r="I22" s="1743">
        <v>26</v>
      </c>
      <c r="J22" s="1746">
        <v>38</v>
      </c>
      <c r="K22" s="1742">
        <v>0</v>
      </c>
      <c r="L22" s="1743">
        <v>0</v>
      </c>
      <c r="M22" s="1745">
        <v>0</v>
      </c>
      <c r="N22" s="1739">
        <v>81</v>
      </c>
      <c r="O22" s="1740">
        <v>65</v>
      </c>
      <c r="P22" s="1741">
        <v>146</v>
      </c>
    </row>
    <row r="23" spans="1:16" ht="33" customHeight="1">
      <c r="A23" s="980" t="s">
        <v>229</v>
      </c>
      <c r="B23" s="1742">
        <v>21</v>
      </c>
      <c r="C23" s="1743">
        <v>3</v>
      </c>
      <c r="D23" s="1743">
        <v>24</v>
      </c>
      <c r="E23" s="1744">
        <v>8</v>
      </c>
      <c r="F23" s="1743">
        <v>1</v>
      </c>
      <c r="G23" s="1745">
        <v>9</v>
      </c>
      <c r="H23" s="1744">
        <v>0</v>
      </c>
      <c r="I23" s="1743">
        <v>5</v>
      </c>
      <c r="J23" s="1746">
        <v>5</v>
      </c>
      <c r="K23" s="1742">
        <v>0</v>
      </c>
      <c r="L23" s="1743">
        <v>0</v>
      </c>
      <c r="M23" s="1745">
        <v>0</v>
      </c>
      <c r="N23" s="1739">
        <v>29</v>
      </c>
      <c r="O23" s="1740">
        <v>9</v>
      </c>
      <c r="P23" s="1741">
        <v>38</v>
      </c>
    </row>
    <row r="24" spans="1:16" ht="33" customHeight="1" thickBot="1">
      <c r="A24" s="980" t="s">
        <v>188</v>
      </c>
      <c r="B24" s="1747">
        <v>38</v>
      </c>
      <c r="C24" s="1748">
        <v>29</v>
      </c>
      <c r="D24" s="1748">
        <v>67</v>
      </c>
      <c r="E24" s="1749">
        <v>64</v>
      </c>
      <c r="F24" s="1748">
        <v>41</v>
      </c>
      <c r="G24" s="1750">
        <v>105</v>
      </c>
      <c r="H24" s="1749">
        <v>17</v>
      </c>
      <c r="I24" s="1748">
        <v>52</v>
      </c>
      <c r="J24" s="1751">
        <v>69</v>
      </c>
      <c r="K24" s="1747">
        <v>0</v>
      </c>
      <c r="L24" s="1748">
        <v>0</v>
      </c>
      <c r="M24" s="1750">
        <v>0</v>
      </c>
      <c r="N24" s="1739">
        <v>119</v>
      </c>
      <c r="O24" s="1740">
        <v>122</v>
      </c>
      <c r="P24" s="1741">
        <v>241</v>
      </c>
    </row>
    <row r="25" spans="1:16" ht="26.25" customHeight="1" thickBot="1">
      <c r="A25" s="1811" t="s">
        <v>189</v>
      </c>
      <c r="B25" s="2050">
        <v>224</v>
      </c>
      <c r="C25" s="2050">
        <v>60</v>
      </c>
      <c r="D25" s="2050">
        <v>284</v>
      </c>
      <c r="E25" s="2050">
        <v>220</v>
      </c>
      <c r="F25" s="2050">
        <v>126</v>
      </c>
      <c r="G25" s="2050">
        <v>346</v>
      </c>
      <c r="H25" s="2050">
        <v>184</v>
      </c>
      <c r="I25" s="2050">
        <v>70</v>
      </c>
      <c r="J25" s="2050">
        <v>254</v>
      </c>
      <c r="K25" s="2050">
        <v>3</v>
      </c>
      <c r="L25" s="2050">
        <v>1</v>
      </c>
      <c r="M25" s="2050">
        <v>4</v>
      </c>
      <c r="N25" s="2050">
        <v>631</v>
      </c>
      <c r="O25" s="2050">
        <v>257</v>
      </c>
      <c r="P25" s="1781">
        <v>888</v>
      </c>
    </row>
    <row r="26" spans="1:16" ht="30" customHeight="1">
      <c r="A26" s="982" t="s">
        <v>190</v>
      </c>
      <c r="B26" s="1755">
        <v>39</v>
      </c>
      <c r="C26" s="1737">
        <v>5</v>
      </c>
      <c r="D26" s="1737">
        <v>44</v>
      </c>
      <c r="E26" s="1755">
        <v>37</v>
      </c>
      <c r="F26" s="1737">
        <v>15</v>
      </c>
      <c r="G26" s="1738">
        <v>52</v>
      </c>
      <c r="H26" s="1757">
        <v>31</v>
      </c>
      <c r="I26" s="1737">
        <v>2</v>
      </c>
      <c r="J26" s="1756">
        <v>33</v>
      </c>
      <c r="K26" s="1755">
        <v>0</v>
      </c>
      <c r="L26" s="1737">
        <v>0</v>
      </c>
      <c r="M26" s="1738">
        <v>0</v>
      </c>
      <c r="N26" s="1739">
        <v>107</v>
      </c>
      <c r="O26" s="1740">
        <v>22</v>
      </c>
      <c r="P26" s="1741">
        <v>129</v>
      </c>
    </row>
    <row r="27" spans="1:16" ht="30" customHeight="1">
      <c r="A27" s="980" t="s">
        <v>191</v>
      </c>
      <c r="B27" s="1742">
        <v>27</v>
      </c>
      <c r="C27" s="1743">
        <v>2</v>
      </c>
      <c r="D27" s="1743">
        <v>29</v>
      </c>
      <c r="E27" s="1742">
        <v>23</v>
      </c>
      <c r="F27" s="1743">
        <v>4</v>
      </c>
      <c r="G27" s="1745">
        <v>27</v>
      </c>
      <c r="H27" s="1744">
        <v>0</v>
      </c>
      <c r="I27" s="1743">
        <v>0</v>
      </c>
      <c r="J27" s="1746">
        <v>0</v>
      </c>
      <c r="K27" s="1742">
        <v>0</v>
      </c>
      <c r="L27" s="1743">
        <v>0</v>
      </c>
      <c r="M27" s="1745">
        <v>0</v>
      </c>
      <c r="N27" s="1739">
        <v>50</v>
      </c>
      <c r="O27" s="1740">
        <v>6</v>
      </c>
      <c r="P27" s="1741">
        <v>56</v>
      </c>
    </row>
    <row r="28" spans="1:16" ht="30" customHeight="1">
      <c r="A28" s="980" t="s">
        <v>331</v>
      </c>
      <c r="B28" s="1742">
        <v>21</v>
      </c>
      <c r="C28" s="1743">
        <v>4</v>
      </c>
      <c r="D28" s="1743">
        <v>25</v>
      </c>
      <c r="E28" s="1742">
        <v>20</v>
      </c>
      <c r="F28" s="1743">
        <v>0</v>
      </c>
      <c r="G28" s="1745">
        <v>20</v>
      </c>
      <c r="H28" s="1744">
        <v>12</v>
      </c>
      <c r="I28" s="1743">
        <v>1</v>
      </c>
      <c r="J28" s="1746">
        <v>13</v>
      </c>
      <c r="K28" s="1742">
        <v>0</v>
      </c>
      <c r="L28" s="1743">
        <v>0</v>
      </c>
      <c r="M28" s="1745">
        <v>0</v>
      </c>
      <c r="N28" s="1739">
        <v>53</v>
      </c>
      <c r="O28" s="1740">
        <v>5</v>
      </c>
      <c r="P28" s="1741">
        <v>58</v>
      </c>
    </row>
    <row r="29" spans="1:16" ht="30" customHeight="1">
      <c r="A29" s="980" t="s">
        <v>332</v>
      </c>
      <c r="B29" s="1742">
        <v>20</v>
      </c>
      <c r="C29" s="1743">
        <v>4</v>
      </c>
      <c r="D29" s="1743">
        <v>24</v>
      </c>
      <c r="E29" s="1742">
        <v>30</v>
      </c>
      <c r="F29" s="1743">
        <v>5</v>
      </c>
      <c r="G29" s="1745">
        <v>35</v>
      </c>
      <c r="H29" s="1744">
        <v>0</v>
      </c>
      <c r="I29" s="1743">
        <v>0</v>
      </c>
      <c r="J29" s="1746">
        <v>0</v>
      </c>
      <c r="K29" s="1742">
        <v>0</v>
      </c>
      <c r="L29" s="1743">
        <v>0</v>
      </c>
      <c r="M29" s="1745">
        <v>0</v>
      </c>
      <c r="N29" s="1739">
        <v>50</v>
      </c>
      <c r="O29" s="1740">
        <v>9</v>
      </c>
      <c r="P29" s="1741">
        <v>59</v>
      </c>
    </row>
    <row r="30" spans="1:16" ht="30" customHeight="1">
      <c r="A30" s="980" t="s">
        <v>192</v>
      </c>
      <c r="B30" s="1742">
        <v>36</v>
      </c>
      <c r="C30" s="1743">
        <v>8</v>
      </c>
      <c r="D30" s="1743">
        <v>44</v>
      </c>
      <c r="E30" s="1742">
        <v>56</v>
      </c>
      <c r="F30" s="1743">
        <v>41</v>
      </c>
      <c r="G30" s="1745">
        <v>97</v>
      </c>
      <c r="H30" s="1744">
        <v>36</v>
      </c>
      <c r="I30" s="1743">
        <v>14</v>
      </c>
      <c r="J30" s="1746">
        <v>50</v>
      </c>
      <c r="K30" s="1742">
        <v>0</v>
      </c>
      <c r="L30" s="1743">
        <v>0</v>
      </c>
      <c r="M30" s="1745">
        <v>0</v>
      </c>
      <c r="N30" s="1739">
        <v>128</v>
      </c>
      <c r="O30" s="1740">
        <v>63</v>
      </c>
      <c r="P30" s="1741">
        <v>191</v>
      </c>
    </row>
    <row r="31" spans="1:16" ht="42.75" customHeight="1">
      <c r="A31" s="980" t="s">
        <v>333</v>
      </c>
      <c r="B31" s="1742">
        <v>32</v>
      </c>
      <c r="C31" s="1743">
        <v>6</v>
      </c>
      <c r="D31" s="1743">
        <v>38</v>
      </c>
      <c r="E31" s="1742">
        <v>35</v>
      </c>
      <c r="F31" s="1743">
        <v>24</v>
      </c>
      <c r="G31" s="1745">
        <v>59</v>
      </c>
      <c r="H31" s="1744">
        <v>11</v>
      </c>
      <c r="I31" s="1743">
        <v>18</v>
      </c>
      <c r="J31" s="1746">
        <v>29</v>
      </c>
      <c r="K31" s="1742">
        <v>0</v>
      </c>
      <c r="L31" s="1743">
        <v>0</v>
      </c>
      <c r="M31" s="1745">
        <v>0</v>
      </c>
      <c r="N31" s="1739">
        <v>78</v>
      </c>
      <c r="O31" s="1740">
        <v>48</v>
      </c>
      <c r="P31" s="1741">
        <v>126</v>
      </c>
    </row>
    <row r="32" spans="1:16" ht="30" customHeight="1">
      <c r="A32" s="980" t="s">
        <v>193</v>
      </c>
      <c r="B32" s="1742">
        <v>19</v>
      </c>
      <c r="C32" s="1743">
        <v>2</v>
      </c>
      <c r="D32" s="1743">
        <v>21</v>
      </c>
      <c r="E32" s="1742">
        <v>24</v>
      </c>
      <c r="F32" s="1743">
        <v>17</v>
      </c>
      <c r="G32" s="1745">
        <v>41</v>
      </c>
      <c r="H32" s="1744">
        <v>0</v>
      </c>
      <c r="I32" s="1743">
        <v>0</v>
      </c>
      <c r="J32" s="1746">
        <v>0</v>
      </c>
      <c r="K32" s="1742">
        <v>0</v>
      </c>
      <c r="L32" s="1743">
        <v>0</v>
      </c>
      <c r="M32" s="1745">
        <v>0</v>
      </c>
      <c r="N32" s="1739">
        <v>43</v>
      </c>
      <c r="O32" s="1740">
        <v>19</v>
      </c>
      <c r="P32" s="1741">
        <v>62</v>
      </c>
    </row>
    <row r="33" spans="1:16" ht="30" customHeight="1" thickBot="1">
      <c r="A33" s="983" t="s">
        <v>194</v>
      </c>
      <c r="B33" s="1798">
        <v>19</v>
      </c>
      <c r="C33" s="1777">
        <v>4</v>
      </c>
      <c r="D33" s="1743">
        <v>23</v>
      </c>
      <c r="E33" s="1798">
        <v>28</v>
      </c>
      <c r="F33" s="1777">
        <v>4</v>
      </c>
      <c r="G33" s="1799">
        <v>32</v>
      </c>
      <c r="H33" s="1778">
        <v>13</v>
      </c>
      <c r="I33" s="1777">
        <v>3</v>
      </c>
      <c r="J33" s="1800">
        <v>16</v>
      </c>
      <c r="K33" s="1798">
        <v>0</v>
      </c>
      <c r="L33" s="1777">
        <v>0</v>
      </c>
      <c r="M33" s="1799">
        <v>0</v>
      </c>
      <c r="N33" s="1739">
        <v>60</v>
      </c>
      <c r="O33" s="1740">
        <v>11</v>
      </c>
      <c r="P33" s="1741">
        <v>71</v>
      </c>
    </row>
    <row r="34" spans="1:16" ht="28.5" customHeight="1" thickBot="1">
      <c r="A34" s="1812" t="s">
        <v>12</v>
      </c>
      <c r="B34" s="1813">
        <v>1042</v>
      </c>
      <c r="C34" s="1813">
        <v>311</v>
      </c>
      <c r="D34" s="1813">
        <v>1353</v>
      </c>
      <c r="E34" s="1813">
        <v>1133</v>
      </c>
      <c r="F34" s="1813">
        <v>472</v>
      </c>
      <c r="G34" s="1813">
        <v>1605</v>
      </c>
      <c r="H34" s="1813">
        <v>622</v>
      </c>
      <c r="I34" s="1813">
        <v>381</v>
      </c>
      <c r="J34" s="1813">
        <v>1003</v>
      </c>
      <c r="K34" s="1813">
        <v>3</v>
      </c>
      <c r="L34" s="1813">
        <v>1</v>
      </c>
      <c r="M34" s="1813">
        <v>4</v>
      </c>
      <c r="N34" s="1813">
        <v>2800</v>
      </c>
      <c r="O34" s="1813">
        <v>1165</v>
      </c>
      <c r="P34" s="2066">
        <v>3965</v>
      </c>
    </row>
    <row r="35" spans="1:16" ht="31.5" customHeight="1" thickBot="1">
      <c r="A35" s="1758" t="s">
        <v>23</v>
      </c>
      <c r="B35" s="1759"/>
      <c r="C35" s="1760"/>
      <c r="D35" s="1761"/>
      <c r="E35" s="1762"/>
      <c r="F35" s="1762"/>
      <c r="G35" s="1763"/>
      <c r="H35" s="1762"/>
      <c r="I35" s="1762"/>
      <c r="J35" s="1764"/>
      <c r="K35" s="1765"/>
      <c r="L35" s="1762"/>
      <c r="M35" s="1763"/>
      <c r="N35" s="1766"/>
      <c r="O35" s="1767"/>
      <c r="P35" s="1768"/>
    </row>
    <row r="36" spans="1:16" ht="33" customHeight="1" thickBot="1">
      <c r="A36" s="2001" t="s">
        <v>11</v>
      </c>
      <c r="B36" s="2051"/>
      <c r="C36" s="2052"/>
      <c r="D36" s="2053"/>
      <c r="E36" s="1771"/>
      <c r="F36" s="1770"/>
      <c r="G36" s="2054"/>
      <c r="H36" s="1771"/>
      <c r="I36" s="1770" t="s">
        <v>7</v>
      </c>
      <c r="J36" s="2055"/>
      <c r="K36" s="1772"/>
      <c r="L36" s="1773"/>
      <c r="M36" s="1774"/>
      <c r="N36" s="1775"/>
      <c r="O36" s="1776"/>
      <c r="P36" s="1774"/>
    </row>
    <row r="37" spans="1:16" ht="24.75" customHeight="1">
      <c r="A37" s="985" t="s">
        <v>326</v>
      </c>
      <c r="B37" s="1742">
        <v>69</v>
      </c>
      <c r="C37" s="1742">
        <v>0</v>
      </c>
      <c r="D37" s="1742">
        <v>69</v>
      </c>
      <c r="E37" s="1742">
        <v>59</v>
      </c>
      <c r="F37" s="1742">
        <v>0</v>
      </c>
      <c r="G37" s="1742">
        <v>59</v>
      </c>
      <c r="H37" s="1742">
        <v>40</v>
      </c>
      <c r="I37" s="1742">
        <v>0</v>
      </c>
      <c r="J37" s="1742">
        <v>40</v>
      </c>
      <c r="K37" s="1742">
        <v>0</v>
      </c>
      <c r="L37" s="1742">
        <v>0</v>
      </c>
      <c r="M37" s="1742">
        <v>0</v>
      </c>
      <c r="N37" s="1739">
        <v>168</v>
      </c>
      <c r="O37" s="1740">
        <v>0</v>
      </c>
      <c r="P37" s="1741">
        <v>168</v>
      </c>
    </row>
    <row r="38" spans="1:16" ht="24.75" customHeight="1">
      <c r="A38" s="980" t="s">
        <v>180</v>
      </c>
      <c r="B38" s="1742">
        <v>39</v>
      </c>
      <c r="C38" s="1742">
        <v>2</v>
      </c>
      <c r="D38" s="1742">
        <v>41</v>
      </c>
      <c r="E38" s="1742">
        <v>39</v>
      </c>
      <c r="F38" s="1742">
        <v>9</v>
      </c>
      <c r="G38" s="1742">
        <v>48</v>
      </c>
      <c r="H38" s="1742">
        <v>21</v>
      </c>
      <c r="I38" s="1742">
        <v>4</v>
      </c>
      <c r="J38" s="1742">
        <v>25</v>
      </c>
      <c r="K38" s="1742">
        <v>0</v>
      </c>
      <c r="L38" s="1742">
        <v>0</v>
      </c>
      <c r="M38" s="1742">
        <v>0</v>
      </c>
      <c r="N38" s="1739">
        <v>99</v>
      </c>
      <c r="O38" s="1740">
        <v>15</v>
      </c>
      <c r="P38" s="1741">
        <v>114</v>
      </c>
    </row>
    <row r="39" spans="1:16" ht="24.75" customHeight="1">
      <c r="A39" s="980" t="s">
        <v>327</v>
      </c>
      <c r="B39" s="1742">
        <v>22</v>
      </c>
      <c r="C39" s="1742">
        <v>0</v>
      </c>
      <c r="D39" s="1742">
        <v>22</v>
      </c>
      <c r="E39" s="1742">
        <v>34</v>
      </c>
      <c r="F39" s="1742">
        <v>1</v>
      </c>
      <c r="G39" s="1742">
        <v>35</v>
      </c>
      <c r="H39" s="1742">
        <v>18</v>
      </c>
      <c r="I39" s="1742">
        <v>2</v>
      </c>
      <c r="J39" s="1742">
        <v>20</v>
      </c>
      <c r="K39" s="1742">
        <v>0</v>
      </c>
      <c r="L39" s="1742">
        <v>0</v>
      </c>
      <c r="M39" s="1742">
        <v>0</v>
      </c>
      <c r="N39" s="1739">
        <v>74</v>
      </c>
      <c r="O39" s="1740">
        <v>3</v>
      </c>
      <c r="P39" s="1741">
        <v>77</v>
      </c>
    </row>
    <row r="40" spans="1:16" ht="24.75" customHeight="1">
      <c r="A40" s="980" t="s">
        <v>328</v>
      </c>
      <c r="B40" s="1742">
        <v>36</v>
      </c>
      <c r="C40" s="1742">
        <v>2</v>
      </c>
      <c r="D40" s="1742">
        <v>38</v>
      </c>
      <c r="E40" s="1742">
        <v>29</v>
      </c>
      <c r="F40" s="1742">
        <v>2</v>
      </c>
      <c r="G40" s="1742">
        <v>31</v>
      </c>
      <c r="H40" s="1742">
        <v>30</v>
      </c>
      <c r="I40" s="1742">
        <v>2</v>
      </c>
      <c r="J40" s="1742">
        <v>32</v>
      </c>
      <c r="K40" s="1742">
        <v>0</v>
      </c>
      <c r="L40" s="1742">
        <v>0</v>
      </c>
      <c r="M40" s="1742">
        <v>0</v>
      </c>
      <c r="N40" s="1739">
        <v>95</v>
      </c>
      <c r="O40" s="1740">
        <v>6</v>
      </c>
      <c r="P40" s="1741">
        <v>101</v>
      </c>
    </row>
    <row r="41" spans="1:16" ht="24.75" customHeight="1">
      <c r="A41" s="981" t="s">
        <v>181</v>
      </c>
      <c r="B41" s="1742">
        <v>53</v>
      </c>
      <c r="C41" s="1742">
        <v>7</v>
      </c>
      <c r="D41" s="1742">
        <v>60</v>
      </c>
      <c r="E41" s="1742">
        <v>55</v>
      </c>
      <c r="F41" s="1742">
        <v>8</v>
      </c>
      <c r="G41" s="1742">
        <v>63</v>
      </c>
      <c r="H41" s="1742">
        <v>34</v>
      </c>
      <c r="I41" s="1742">
        <v>25</v>
      </c>
      <c r="J41" s="1742">
        <v>59</v>
      </c>
      <c r="K41" s="1742">
        <v>0</v>
      </c>
      <c r="L41" s="1742">
        <v>0</v>
      </c>
      <c r="M41" s="1742">
        <v>0</v>
      </c>
      <c r="N41" s="1739">
        <v>142</v>
      </c>
      <c r="O41" s="1740">
        <v>40</v>
      </c>
      <c r="P41" s="1741">
        <v>182</v>
      </c>
    </row>
    <row r="42" spans="1:16" ht="24.75" customHeight="1">
      <c r="A42" s="980" t="s">
        <v>329</v>
      </c>
      <c r="B42" s="1742">
        <v>23</v>
      </c>
      <c r="C42" s="1742">
        <v>4</v>
      </c>
      <c r="D42" s="1742">
        <v>27</v>
      </c>
      <c r="E42" s="1742">
        <v>19</v>
      </c>
      <c r="F42" s="1742">
        <v>2</v>
      </c>
      <c r="G42" s="1742">
        <v>21</v>
      </c>
      <c r="H42" s="1742">
        <v>16</v>
      </c>
      <c r="I42" s="1742">
        <v>4</v>
      </c>
      <c r="J42" s="1742">
        <v>20</v>
      </c>
      <c r="K42" s="1742">
        <v>0</v>
      </c>
      <c r="L42" s="1742">
        <v>0</v>
      </c>
      <c r="M42" s="1742">
        <v>0</v>
      </c>
      <c r="N42" s="1739">
        <v>58</v>
      </c>
      <c r="O42" s="1740">
        <v>10</v>
      </c>
      <c r="P42" s="1741">
        <v>68</v>
      </c>
    </row>
    <row r="43" spans="1:16" ht="24.75" customHeight="1">
      <c r="A43" s="980" t="s">
        <v>182</v>
      </c>
      <c r="B43" s="1742">
        <v>54</v>
      </c>
      <c r="C43" s="1742">
        <v>9</v>
      </c>
      <c r="D43" s="1742">
        <v>63</v>
      </c>
      <c r="E43" s="1742">
        <v>49</v>
      </c>
      <c r="F43" s="1742">
        <v>5</v>
      </c>
      <c r="G43" s="1742">
        <v>54</v>
      </c>
      <c r="H43" s="1742">
        <v>43</v>
      </c>
      <c r="I43" s="1742">
        <v>4</v>
      </c>
      <c r="J43" s="1742">
        <v>47</v>
      </c>
      <c r="K43" s="1742">
        <v>0</v>
      </c>
      <c r="L43" s="1742">
        <v>0</v>
      </c>
      <c r="M43" s="1742">
        <v>0</v>
      </c>
      <c r="N43" s="1739">
        <v>146</v>
      </c>
      <c r="O43" s="1740">
        <v>18</v>
      </c>
      <c r="P43" s="1741">
        <v>164</v>
      </c>
    </row>
    <row r="44" spans="1:16" ht="40.5">
      <c r="A44" s="980" t="s">
        <v>227</v>
      </c>
      <c r="B44" s="1742">
        <v>0</v>
      </c>
      <c r="C44" s="1742">
        <v>0</v>
      </c>
      <c r="D44" s="1742">
        <v>0</v>
      </c>
      <c r="E44" s="1742">
        <v>0</v>
      </c>
      <c r="F44" s="1742">
        <v>0</v>
      </c>
      <c r="G44" s="1742">
        <v>0</v>
      </c>
      <c r="H44" s="1742">
        <v>0</v>
      </c>
      <c r="I44" s="1742">
        <v>0</v>
      </c>
      <c r="J44" s="1742">
        <v>0</v>
      </c>
      <c r="K44" s="1742">
        <v>0</v>
      </c>
      <c r="L44" s="1742">
        <v>0</v>
      </c>
      <c r="M44" s="1742">
        <v>0</v>
      </c>
      <c r="N44" s="1739">
        <v>0</v>
      </c>
      <c r="O44" s="1740">
        <v>0</v>
      </c>
      <c r="P44" s="1741">
        <v>0</v>
      </c>
    </row>
    <row r="45" spans="1:16" ht="40.5">
      <c r="A45" s="980" t="s">
        <v>228</v>
      </c>
      <c r="B45" s="1742">
        <v>17</v>
      </c>
      <c r="C45" s="1742">
        <v>1</v>
      </c>
      <c r="D45" s="1742">
        <v>18</v>
      </c>
      <c r="E45" s="1742">
        <v>11</v>
      </c>
      <c r="F45" s="1742">
        <v>0</v>
      </c>
      <c r="G45" s="1742">
        <v>11</v>
      </c>
      <c r="H45" s="1742">
        <v>0</v>
      </c>
      <c r="I45" s="1742">
        <v>2</v>
      </c>
      <c r="J45" s="1742">
        <v>2</v>
      </c>
      <c r="K45" s="1742">
        <v>0</v>
      </c>
      <c r="L45" s="1742">
        <v>0</v>
      </c>
      <c r="M45" s="1742">
        <v>0</v>
      </c>
      <c r="N45" s="1739">
        <v>28</v>
      </c>
      <c r="O45" s="1740">
        <v>3</v>
      </c>
      <c r="P45" s="1741">
        <v>31</v>
      </c>
    </row>
    <row r="46" spans="1:16" ht="24.75" customHeight="1">
      <c r="A46" s="980" t="s">
        <v>183</v>
      </c>
      <c r="B46" s="1742">
        <v>23</v>
      </c>
      <c r="C46" s="1742">
        <v>6</v>
      </c>
      <c r="D46" s="1742">
        <v>29</v>
      </c>
      <c r="E46" s="1742">
        <v>18</v>
      </c>
      <c r="F46" s="1742">
        <v>4</v>
      </c>
      <c r="G46" s="1742">
        <v>22</v>
      </c>
      <c r="H46" s="1742">
        <v>11</v>
      </c>
      <c r="I46" s="1742">
        <v>1</v>
      </c>
      <c r="J46" s="1742">
        <v>12</v>
      </c>
      <c r="K46" s="1742">
        <v>0</v>
      </c>
      <c r="L46" s="1742">
        <v>0</v>
      </c>
      <c r="M46" s="1742">
        <v>0</v>
      </c>
      <c r="N46" s="1739">
        <v>52</v>
      </c>
      <c r="O46" s="1740">
        <v>11</v>
      </c>
      <c r="P46" s="1741">
        <v>63</v>
      </c>
    </row>
    <row r="47" spans="1:16" ht="24.75" customHeight="1">
      <c r="A47" s="980" t="s">
        <v>184</v>
      </c>
      <c r="B47" s="1742">
        <v>33</v>
      </c>
      <c r="C47" s="1742">
        <v>29</v>
      </c>
      <c r="D47" s="1742">
        <v>62</v>
      </c>
      <c r="E47" s="1742">
        <v>49</v>
      </c>
      <c r="F47" s="1742">
        <v>30</v>
      </c>
      <c r="G47" s="1742">
        <v>79</v>
      </c>
      <c r="H47" s="1742">
        <v>23</v>
      </c>
      <c r="I47" s="1742">
        <v>44</v>
      </c>
      <c r="J47" s="1742">
        <v>67</v>
      </c>
      <c r="K47" s="1742">
        <v>0</v>
      </c>
      <c r="L47" s="1742">
        <v>0</v>
      </c>
      <c r="M47" s="1742">
        <v>0</v>
      </c>
      <c r="N47" s="1739">
        <v>105</v>
      </c>
      <c r="O47" s="1740">
        <v>103</v>
      </c>
      <c r="P47" s="1741">
        <v>208</v>
      </c>
    </row>
    <row r="48" spans="1:16" ht="24.75" customHeight="1">
      <c r="A48" s="980" t="s">
        <v>185</v>
      </c>
      <c r="B48" s="1742">
        <v>57</v>
      </c>
      <c r="C48" s="1742">
        <v>64</v>
      </c>
      <c r="D48" s="1742">
        <v>121</v>
      </c>
      <c r="E48" s="1742">
        <v>89</v>
      </c>
      <c r="F48" s="1742">
        <v>89</v>
      </c>
      <c r="G48" s="1742">
        <v>178</v>
      </c>
      <c r="H48" s="1742">
        <v>40</v>
      </c>
      <c r="I48" s="1742">
        <v>74</v>
      </c>
      <c r="J48" s="1742">
        <v>114</v>
      </c>
      <c r="K48" s="1742">
        <v>0</v>
      </c>
      <c r="L48" s="1742">
        <v>0</v>
      </c>
      <c r="M48" s="1742">
        <v>0</v>
      </c>
      <c r="N48" s="1739">
        <v>186</v>
      </c>
      <c r="O48" s="1740">
        <v>227</v>
      </c>
      <c r="P48" s="1741">
        <v>413</v>
      </c>
    </row>
    <row r="49" spans="1:16" ht="24.75" customHeight="1">
      <c r="A49" s="980" t="s">
        <v>186</v>
      </c>
      <c r="B49" s="1742">
        <v>25</v>
      </c>
      <c r="C49" s="1742">
        <v>21</v>
      </c>
      <c r="D49" s="1742">
        <v>46</v>
      </c>
      <c r="E49" s="1742">
        <v>22</v>
      </c>
      <c r="F49" s="1742">
        <v>8</v>
      </c>
      <c r="G49" s="1742">
        <v>30</v>
      </c>
      <c r="H49" s="1742">
        <v>11</v>
      </c>
      <c r="I49" s="1742">
        <v>12</v>
      </c>
      <c r="J49" s="1742">
        <v>23</v>
      </c>
      <c r="K49" s="1742">
        <v>0</v>
      </c>
      <c r="L49" s="1742">
        <v>0</v>
      </c>
      <c r="M49" s="1742">
        <v>0</v>
      </c>
      <c r="N49" s="1739">
        <v>58</v>
      </c>
      <c r="O49" s="1740">
        <v>41</v>
      </c>
      <c r="P49" s="1741">
        <v>99</v>
      </c>
    </row>
    <row r="50" spans="1:16" ht="24.75" customHeight="1">
      <c r="A50" s="980" t="s">
        <v>330</v>
      </c>
      <c r="B50" s="1742">
        <v>14</v>
      </c>
      <c r="C50" s="1742">
        <v>14</v>
      </c>
      <c r="D50" s="1742">
        <v>28</v>
      </c>
      <c r="E50" s="1742">
        <v>0</v>
      </c>
      <c r="F50" s="1742">
        <v>0</v>
      </c>
      <c r="G50" s="1742">
        <v>0</v>
      </c>
      <c r="H50" s="1742">
        <v>0</v>
      </c>
      <c r="I50" s="1742">
        <v>3</v>
      </c>
      <c r="J50" s="1742">
        <v>3</v>
      </c>
      <c r="K50" s="1742">
        <v>0</v>
      </c>
      <c r="L50" s="1742">
        <v>0</v>
      </c>
      <c r="M50" s="1742">
        <v>0</v>
      </c>
      <c r="N50" s="1739">
        <v>14</v>
      </c>
      <c r="O50" s="1740">
        <v>17</v>
      </c>
      <c r="P50" s="1741">
        <v>31</v>
      </c>
    </row>
    <row r="51" spans="1:16" ht="24.75" customHeight="1">
      <c r="A51" s="980" t="s">
        <v>187</v>
      </c>
      <c r="B51" s="1742">
        <v>28</v>
      </c>
      <c r="C51" s="1742">
        <v>19</v>
      </c>
      <c r="D51" s="1742">
        <v>47</v>
      </c>
      <c r="E51" s="1742">
        <v>29</v>
      </c>
      <c r="F51" s="1742">
        <v>20</v>
      </c>
      <c r="G51" s="1742">
        <v>49</v>
      </c>
      <c r="H51" s="1742">
        <v>12</v>
      </c>
      <c r="I51" s="1742">
        <v>25</v>
      </c>
      <c r="J51" s="1742">
        <v>37</v>
      </c>
      <c r="K51" s="1742">
        <v>0</v>
      </c>
      <c r="L51" s="1742">
        <v>0</v>
      </c>
      <c r="M51" s="1742">
        <v>0</v>
      </c>
      <c r="N51" s="1739">
        <v>69</v>
      </c>
      <c r="O51" s="1740">
        <v>64</v>
      </c>
      <c r="P51" s="1741">
        <v>133</v>
      </c>
    </row>
    <row r="52" spans="1:16" ht="24.75" customHeight="1">
      <c r="A52" s="980" t="s">
        <v>229</v>
      </c>
      <c r="B52" s="1742">
        <v>20</v>
      </c>
      <c r="C52" s="1742">
        <v>3</v>
      </c>
      <c r="D52" s="1742">
        <v>23</v>
      </c>
      <c r="E52" s="1742">
        <v>8</v>
      </c>
      <c r="F52" s="1742">
        <v>1</v>
      </c>
      <c r="G52" s="1742">
        <v>9</v>
      </c>
      <c r="H52" s="1742">
        <v>0</v>
      </c>
      <c r="I52" s="1742">
        <v>4</v>
      </c>
      <c r="J52" s="1742">
        <v>4</v>
      </c>
      <c r="K52" s="1742">
        <v>0</v>
      </c>
      <c r="L52" s="1742">
        <v>0</v>
      </c>
      <c r="M52" s="1742">
        <v>0</v>
      </c>
      <c r="N52" s="1739">
        <v>28</v>
      </c>
      <c r="O52" s="1740">
        <v>8</v>
      </c>
      <c r="P52" s="1741">
        <v>36</v>
      </c>
    </row>
    <row r="53" spans="1:16" ht="24.75" customHeight="1" thickBot="1">
      <c r="A53" s="980" t="s">
        <v>188</v>
      </c>
      <c r="B53" s="1747">
        <v>34</v>
      </c>
      <c r="C53" s="1747">
        <v>28</v>
      </c>
      <c r="D53" s="1747">
        <v>62</v>
      </c>
      <c r="E53" s="1747">
        <v>58</v>
      </c>
      <c r="F53" s="1747">
        <v>37</v>
      </c>
      <c r="G53" s="1747">
        <v>95</v>
      </c>
      <c r="H53" s="1747">
        <v>15</v>
      </c>
      <c r="I53" s="1747">
        <v>45</v>
      </c>
      <c r="J53" s="1747">
        <v>60</v>
      </c>
      <c r="K53" s="1747">
        <v>0</v>
      </c>
      <c r="L53" s="1747">
        <v>0</v>
      </c>
      <c r="M53" s="1747">
        <v>0</v>
      </c>
      <c r="N53" s="1752">
        <v>107</v>
      </c>
      <c r="O53" s="1753">
        <v>110</v>
      </c>
      <c r="P53" s="1754">
        <v>217</v>
      </c>
    </row>
    <row r="54" spans="1:16" ht="24.75" customHeight="1" thickBot="1">
      <c r="A54" s="1695" t="s">
        <v>189</v>
      </c>
      <c r="B54" s="2050">
        <v>199</v>
      </c>
      <c r="C54" s="2056">
        <v>53</v>
      </c>
      <c r="D54" s="2056">
        <v>252</v>
      </c>
      <c r="E54" s="2056">
        <v>197</v>
      </c>
      <c r="F54" s="2056">
        <v>116</v>
      </c>
      <c r="G54" s="2056">
        <v>313</v>
      </c>
      <c r="H54" s="2056">
        <v>174</v>
      </c>
      <c r="I54" s="2056">
        <v>64</v>
      </c>
      <c r="J54" s="2056">
        <v>238</v>
      </c>
      <c r="K54" s="2056">
        <v>3</v>
      </c>
      <c r="L54" s="2056">
        <v>1</v>
      </c>
      <c r="M54" s="2056">
        <v>4</v>
      </c>
      <c r="N54" s="2057">
        <v>573</v>
      </c>
      <c r="O54" s="2057">
        <v>234</v>
      </c>
      <c r="P54" s="2058">
        <v>807</v>
      </c>
    </row>
    <row r="55" spans="1:16" ht="24.75" customHeight="1">
      <c r="A55" s="982" t="s">
        <v>190</v>
      </c>
      <c r="B55" s="1755">
        <v>34</v>
      </c>
      <c r="C55" s="1755">
        <v>5</v>
      </c>
      <c r="D55" s="1755">
        <v>39</v>
      </c>
      <c r="E55" s="1755">
        <v>31</v>
      </c>
      <c r="F55" s="1755">
        <v>14</v>
      </c>
      <c r="G55" s="1755">
        <v>45</v>
      </c>
      <c r="H55" s="1755">
        <v>29</v>
      </c>
      <c r="I55" s="1755">
        <v>1</v>
      </c>
      <c r="J55" s="1755">
        <v>30</v>
      </c>
      <c r="K55" s="1755">
        <v>0</v>
      </c>
      <c r="L55" s="1755">
        <v>0</v>
      </c>
      <c r="M55" s="1755">
        <v>0</v>
      </c>
      <c r="N55" s="1739">
        <v>94</v>
      </c>
      <c r="O55" s="1740">
        <v>20</v>
      </c>
      <c r="P55" s="1741">
        <v>114</v>
      </c>
    </row>
    <row r="56" spans="1:16" ht="24.75" customHeight="1">
      <c r="A56" s="980" t="s">
        <v>191</v>
      </c>
      <c r="B56" s="1742">
        <v>24</v>
      </c>
      <c r="C56" s="1742">
        <v>2</v>
      </c>
      <c r="D56" s="1742">
        <v>26</v>
      </c>
      <c r="E56" s="1742">
        <v>20</v>
      </c>
      <c r="F56" s="1742">
        <v>3</v>
      </c>
      <c r="G56" s="1742">
        <v>23</v>
      </c>
      <c r="H56" s="1742">
        <v>0</v>
      </c>
      <c r="I56" s="1742">
        <v>0</v>
      </c>
      <c r="J56" s="1742">
        <v>0</v>
      </c>
      <c r="K56" s="1742">
        <v>0</v>
      </c>
      <c r="L56" s="1742">
        <v>0</v>
      </c>
      <c r="M56" s="1742">
        <v>0</v>
      </c>
      <c r="N56" s="1739">
        <v>44</v>
      </c>
      <c r="O56" s="1740">
        <v>5</v>
      </c>
      <c r="P56" s="1741">
        <v>49</v>
      </c>
    </row>
    <row r="57" spans="1:16" ht="24.75" customHeight="1">
      <c r="A57" s="980" t="s">
        <v>331</v>
      </c>
      <c r="B57" s="1742">
        <v>20</v>
      </c>
      <c r="C57" s="1742">
        <v>4</v>
      </c>
      <c r="D57" s="1742">
        <v>24</v>
      </c>
      <c r="E57" s="1742">
        <v>19</v>
      </c>
      <c r="F57" s="1742">
        <v>0</v>
      </c>
      <c r="G57" s="1742">
        <v>19</v>
      </c>
      <c r="H57" s="1742">
        <v>10</v>
      </c>
      <c r="I57" s="1742">
        <v>1</v>
      </c>
      <c r="J57" s="1742">
        <v>11</v>
      </c>
      <c r="K57" s="1742">
        <v>0</v>
      </c>
      <c r="L57" s="1742">
        <v>0</v>
      </c>
      <c r="M57" s="1742">
        <v>0</v>
      </c>
      <c r="N57" s="1739">
        <v>49</v>
      </c>
      <c r="O57" s="1740">
        <v>5</v>
      </c>
      <c r="P57" s="1741">
        <v>54</v>
      </c>
    </row>
    <row r="58" spans="1:16" ht="24.75" customHeight="1">
      <c r="A58" s="980" t="s">
        <v>332</v>
      </c>
      <c r="B58" s="1742">
        <v>20</v>
      </c>
      <c r="C58" s="1742">
        <v>4</v>
      </c>
      <c r="D58" s="1742">
        <v>24</v>
      </c>
      <c r="E58" s="1742">
        <v>29</v>
      </c>
      <c r="F58" s="1742">
        <v>4</v>
      </c>
      <c r="G58" s="1742">
        <v>33</v>
      </c>
      <c r="H58" s="1742">
        <v>0</v>
      </c>
      <c r="I58" s="1742">
        <v>0</v>
      </c>
      <c r="J58" s="1742">
        <v>0</v>
      </c>
      <c r="K58" s="1742">
        <v>0</v>
      </c>
      <c r="L58" s="1742">
        <v>0</v>
      </c>
      <c r="M58" s="1742">
        <v>0</v>
      </c>
      <c r="N58" s="1739">
        <v>49</v>
      </c>
      <c r="O58" s="1740">
        <v>8</v>
      </c>
      <c r="P58" s="1741">
        <v>57</v>
      </c>
    </row>
    <row r="59" spans="1:16" ht="24.75" customHeight="1">
      <c r="A59" s="980" t="s">
        <v>192</v>
      </c>
      <c r="B59" s="1742">
        <v>36</v>
      </c>
      <c r="C59" s="1742">
        <v>8</v>
      </c>
      <c r="D59" s="1742">
        <v>44</v>
      </c>
      <c r="E59" s="1742">
        <v>49</v>
      </c>
      <c r="F59" s="1742">
        <v>41</v>
      </c>
      <c r="G59" s="1742">
        <v>90</v>
      </c>
      <c r="H59" s="1742">
        <v>36</v>
      </c>
      <c r="I59" s="1742">
        <v>13</v>
      </c>
      <c r="J59" s="1742">
        <v>49</v>
      </c>
      <c r="K59" s="1742">
        <v>0</v>
      </c>
      <c r="L59" s="1742">
        <v>0</v>
      </c>
      <c r="M59" s="1742">
        <v>0</v>
      </c>
      <c r="N59" s="1739">
        <v>121</v>
      </c>
      <c r="O59" s="1740">
        <v>62</v>
      </c>
      <c r="P59" s="1741">
        <v>183</v>
      </c>
    </row>
    <row r="60" spans="1:16" ht="40.5">
      <c r="A60" s="980" t="s">
        <v>333</v>
      </c>
      <c r="B60" s="1742">
        <v>31</v>
      </c>
      <c r="C60" s="1742">
        <v>6</v>
      </c>
      <c r="D60" s="1742">
        <v>37</v>
      </c>
      <c r="E60" s="1742">
        <v>30</v>
      </c>
      <c r="F60" s="1742">
        <v>23</v>
      </c>
      <c r="G60" s="1742">
        <v>53</v>
      </c>
      <c r="H60" s="1742">
        <v>11</v>
      </c>
      <c r="I60" s="1742">
        <v>17</v>
      </c>
      <c r="J60" s="1742">
        <v>28</v>
      </c>
      <c r="K60" s="1742">
        <v>0</v>
      </c>
      <c r="L60" s="1742">
        <v>0</v>
      </c>
      <c r="M60" s="1742">
        <v>0</v>
      </c>
      <c r="N60" s="1739">
        <v>72</v>
      </c>
      <c r="O60" s="1740">
        <v>46</v>
      </c>
      <c r="P60" s="1741">
        <v>118</v>
      </c>
    </row>
    <row r="61" spans="1:16" ht="25.5" customHeight="1">
      <c r="A61" s="980" t="s">
        <v>193</v>
      </c>
      <c r="B61" s="1742">
        <v>19</v>
      </c>
      <c r="C61" s="1742">
        <v>2</v>
      </c>
      <c r="D61" s="1742">
        <v>21</v>
      </c>
      <c r="E61" s="1742">
        <v>23</v>
      </c>
      <c r="F61" s="1742">
        <v>15</v>
      </c>
      <c r="G61" s="1742">
        <v>38</v>
      </c>
      <c r="H61" s="1742">
        <v>0</v>
      </c>
      <c r="I61" s="1742">
        <v>0</v>
      </c>
      <c r="J61" s="1742">
        <v>0</v>
      </c>
      <c r="K61" s="1742">
        <v>0</v>
      </c>
      <c r="L61" s="1742">
        <v>0</v>
      </c>
      <c r="M61" s="1742">
        <v>0</v>
      </c>
      <c r="N61" s="1739">
        <v>42</v>
      </c>
      <c r="O61" s="1740">
        <v>17</v>
      </c>
      <c r="P61" s="1741">
        <v>59</v>
      </c>
    </row>
    <row r="62" spans="1:16" ht="24.75" customHeight="1" thickBot="1">
      <c r="A62" s="983" t="s">
        <v>194</v>
      </c>
      <c r="B62" s="1798">
        <v>19</v>
      </c>
      <c r="C62" s="1798">
        <v>4</v>
      </c>
      <c r="D62" s="1798">
        <v>23</v>
      </c>
      <c r="E62" s="1798">
        <v>25</v>
      </c>
      <c r="F62" s="1798">
        <v>4</v>
      </c>
      <c r="G62" s="1798">
        <v>29</v>
      </c>
      <c r="H62" s="1798">
        <v>10</v>
      </c>
      <c r="I62" s="1798">
        <v>3</v>
      </c>
      <c r="J62" s="1798">
        <v>13</v>
      </c>
      <c r="K62" s="1798">
        <v>0</v>
      </c>
      <c r="L62" s="1798">
        <v>0</v>
      </c>
      <c r="M62" s="1798">
        <v>0</v>
      </c>
      <c r="N62" s="1739">
        <v>54</v>
      </c>
      <c r="O62" s="1740">
        <v>11</v>
      </c>
      <c r="P62" s="1741">
        <v>65</v>
      </c>
    </row>
    <row r="63" spans="1:16" ht="24.75" customHeight="1" thickBot="1">
      <c r="A63" s="1733" t="s">
        <v>8</v>
      </c>
      <c r="B63" s="1780">
        <v>949</v>
      </c>
      <c r="C63" s="1780">
        <v>297</v>
      </c>
      <c r="D63" s="1780">
        <v>1246</v>
      </c>
      <c r="E63" s="1780">
        <v>991</v>
      </c>
      <c r="F63" s="1780">
        <v>436</v>
      </c>
      <c r="G63" s="1780">
        <v>1427</v>
      </c>
      <c r="H63" s="1780">
        <v>584</v>
      </c>
      <c r="I63" s="1780">
        <v>350</v>
      </c>
      <c r="J63" s="1780">
        <v>934</v>
      </c>
      <c r="K63" s="1780">
        <v>3</v>
      </c>
      <c r="L63" s="1780">
        <v>1</v>
      </c>
      <c r="M63" s="1780">
        <v>4</v>
      </c>
      <c r="N63" s="1780">
        <v>2527</v>
      </c>
      <c r="O63" s="1780">
        <v>1084</v>
      </c>
      <c r="P63" s="1780">
        <v>3611</v>
      </c>
    </row>
    <row r="64" spans="1:16" ht="33" customHeight="1" thickBot="1">
      <c r="A64" s="1782" t="s">
        <v>26</v>
      </c>
      <c r="B64" s="1769"/>
      <c r="C64" s="1770"/>
      <c r="D64" s="1814"/>
      <c r="E64" s="1771"/>
      <c r="F64" s="1770"/>
      <c r="G64" s="1783"/>
      <c r="H64" s="1769"/>
      <c r="I64" s="1770"/>
      <c r="J64" s="1783"/>
      <c r="K64" s="1769"/>
      <c r="L64" s="1770"/>
      <c r="M64" s="1783"/>
      <c r="N64" s="1784"/>
      <c r="O64" s="1767"/>
      <c r="P64" s="1785"/>
    </row>
    <row r="65" spans="1:16" ht="24" customHeight="1">
      <c r="A65" s="985" t="s">
        <v>326</v>
      </c>
      <c r="B65" s="1787">
        <v>9</v>
      </c>
      <c r="C65" s="1786">
        <v>0</v>
      </c>
      <c r="D65" s="1790">
        <v>9</v>
      </c>
      <c r="E65" s="1787">
        <v>7</v>
      </c>
      <c r="F65" s="1786">
        <v>0</v>
      </c>
      <c r="G65" s="1788">
        <v>7</v>
      </c>
      <c r="H65" s="1789">
        <v>4</v>
      </c>
      <c r="I65" s="1786">
        <v>0</v>
      </c>
      <c r="J65" s="1790">
        <v>4</v>
      </c>
      <c r="K65" s="1787">
        <v>0</v>
      </c>
      <c r="L65" s="1786">
        <v>0</v>
      </c>
      <c r="M65" s="1788">
        <v>0</v>
      </c>
      <c r="N65" s="1791">
        <v>20</v>
      </c>
      <c r="O65" s="1740">
        <v>0</v>
      </c>
      <c r="P65" s="1741">
        <v>20</v>
      </c>
    </row>
    <row r="66" spans="1:16" ht="24" customHeight="1">
      <c r="A66" s="980" t="s">
        <v>180</v>
      </c>
      <c r="B66" s="1793">
        <v>0</v>
      </c>
      <c r="C66" s="1792">
        <v>2</v>
      </c>
      <c r="D66" s="1796">
        <v>2</v>
      </c>
      <c r="E66" s="1793">
        <v>0</v>
      </c>
      <c r="F66" s="1792">
        <v>1</v>
      </c>
      <c r="G66" s="1794">
        <v>1</v>
      </c>
      <c r="H66" s="1795">
        <v>1</v>
      </c>
      <c r="I66" s="1792">
        <v>0</v>
      </c>
      <c r="J66" s="1796">
        <v>1</v>
      </c>
      <c r="K66" s="1793">
        <v>0</v>
      </c>
      <c r="L66" s="1792">
        <v>0</v>
      </c>
      <c r="M66" s="1794">
        <v>0</v>
      </c>
      <c r="N66" s="1791">
        <v>1</v>
      </c>
      <c r="O66" s="1740">
        <v>3</v>
      </c>
      <c r="P66" s="1741">
        <v>4</v>
      </c>
    </row>
    <row r="67" spans="1:16" ht="24" customHeight="1">
      <c r="A67" s="980" t="s">
        <v>327</v>
      </c>
      <c r="B67" s="1793">
        <v>7</v>
      </c>
      <c r="C67" s="1792">
        <v>0</v>
      </c>
      <c r="D67" s="1796">
        <v>7</v>
      </c>
      <c r="E67" s="1793">
        <v>8</v>
      </c>
      <c r="F67" s="1792">
        <v>0</v>
      </c>
      <c r="G67" s="1794">
        <v>8</v>
      </c>
      <c r="H67" s="1795">
        <v>1</v>
      </c>
      <c r="I67" s="1792">
        <v>0</v>
      </c>
      <c r="J67" s="1796">
        <v>1</v>
      </c>
      <c r="K67" s="1793">
        <v>0</v>
      </c>
      <c r="L67" s="1792">
        <v>0</v>
      </c>
      <c r="M67" s="1794">
        <v>0</v>
      </c>
      <c r="N67" s="1791">
        <v>16</v>
      </c>
      <c r="O67" s="1740">
        <v>0</v>
      </c>
      <c r="P67" s="1741">
        <v>16</v>
      </c>
    </row>
    <row r="68" spans="1:19" ht="24" customHeight="1">
      <c r="A68" s="980" t="s">
        <v>328</v>
      </c>
      <c r="B68" s="1793">
        <v>1</v>
      </c>
      <c r="C68" s="1792">
        <v>0</v>
      </c>
      <c r="D68" s="1796">
        <v>1</v>
      </c>
      <c r="E68" s="1793">
        <v>9</v>
      </c>
      <c r="F68" s="1792">
        <v>0</v>
      </c>
      <c r="G68" s="1794">
        <v>9</v>
      </c>
      <c r="H68" s="1795">
        <v>1</v>
      </c>
      <c r="I68" s="1792">
        <v>0</v>
      </c>
      <c r="J68" s="1796">
        <v>1</v>
      </c>
      <c r="K68" s="1793">
        <v>0</v>
      </c>
      <c r="L68" s="1792">
        <v>0</v>
      </c>
      <c r="M68" s="1794">
        <v>0</v>
      </c>
      <c r="N68" s="1791">
        <v>11</v>
      </c>
      <c r="O68" s="1740">
        <v>0</v>
      </c>
      <c r="P68" s="1741">
        <v>11</v>
      </c>
      <c r="Q68" s="986"/>
      <c r="R68" s="986"/>
      <c r="S68" s="986"/>
    </row>
    <row r="69" spans="1:16" ht="24" customHeight="1">
      <c r="A69" s="981" t="s">
        <v>181</v>
      </c>
      <c r="B69" s="1793">
        <v>0</v>
      </c>
      <c r="C69" s="1792">
        <v>0</v>
      </c>
      <c r="D69" s="1796">
        <v>0</v>
      </c>
      <c r="E69" s="1793">
        <v>2</v>
      </c>
      <c r="F69" s="1792">
        <v>0</v>
      </c>
      <c r="G69" s="1794">
        <v>2</v>
      </c>
      <c r="H69" s="1795">
        <v>3</v>
      </c>
      <c r="I69" s="1792">
        <v>0</v>
      </c>
      <c r="J69" s="1796">
        <v>3</v>
      </c>
      <c r="K69" s="1793">
        <v>0</v>
      </c>
      <c r="L69" s="1792">
        <v>0</v>
      </c>
      <c r="M69" s="1794">
        <v>0</v>
      </c>
      <c r="N69" s="1791">
        <v>5</v>
      </c>
      <c r="O69" s="1740">
        <v>0</v>
      </c>
      <c r="P69" s="1741">
        <v>5</v>
      </c>
    </row>
    <row r="70" spans="1:16" ht="24" customHeight="1">
      <c r="A70" s="980" t="s">
        <v>329</v>
      </c>
      <c r="B70" s="1793">
        <v>7</v>
      </c>
      <c r="C70" s="1792">
        <v>0</v>
      </c>
      <c r="D70" s="1796">
        <v>7</v>
      </c>
      <c r="E70" s="1793">
        <v>5</v>
      </c>
      <c r="F70" s="1792">
        <v>0</v>
      </c>
      <c r="G70" s="1794">
        <v>5</v>
      </c>
      <c r="H70" s="1795">
        <v>0</v>
      </c>
      <c r="I70" s="1792">
        <v>0</v>
      </c>
      <c r="J70" s="1796">
        <v>0</v>
      </c>
      <c r="K70" s="1793">
        <v>0</v>
      </c>
      <c r="L70" s="1792">
        <v>0</v>
      </c>
      <c r="M70" s="1794">
        <v>0</v>
      </c>
      <c r="N70" s="1791">
        <v>12</v>
      </c>
      <c r="O70" s="1740">
        <v>0</v>
      </c>
      <c r="P70" s="1741">
        <v>12</v>
      </c>
    </row>
    <row r="71" spans="1:16" ht="24" customHeight="1">
      <c r="A71" s="980" t="s">
        <v>182</v>
      </c>
      <c r="B71" s="1793">
        <v>1</v>
      </c>
      <c r="C71" s="1792">
        <v>0</v>
      </c>
      <c r="D71" s="1796">
        <v>1</v>
      </c>
      <c r="E71" s="1793">
        <v>3</v>
      </c>
      <c r="F71" s="1792">
        <v>1</v>
      </c>
      <c r="G71" s="1794">
        <v>4</v>
      </c>
      <c r="H71" s="1795">
        <v>1</v>
      </c>
      <c r="I71" s="1792">
        <v>1</v>
      </c>
      <c r="J71" s="1796">
        <v>2</v>
      </c>
      <c r="K71" s="1793">
        <v>0</v>
      </c>
      <c r="L71" s="1792">
        <v>0</v>
      </c>
      <c r="M71" s="1794">
        <v>0</v>
      </c>
      <c r="N71" s="1791">
        <v>5</v>
      </c>
      <c r="O71" s="1740">
        <v>2</v>
      </c>
      <c r="P71" s="1741">
        <v>7</v>
      </c>
    </row>
    <row r="72" spans="1:16" ht="24" customHeight="1">
      <c r="A72" s="980" t="s">
        <v>227</v>
      </c>
      <c r="B72" s="1793">
        <v>0</v>
      </c>
      <c r="C72" s="1792">
        <v>0</v>
      </c>
      <c r="D72" s="1796">
        <v>0</v>
      </c>
      <c r="E72" s="1793">
        <v>0</v>
      </c>
      <c r="F72" s="1792">
        <v>0</v>
      </c>
      <c r="G72" s="1794">
        <v>0</v>
      </c>
      <c r="H72" s="1795">
        <v>0</v>
      </c>
      <c r="I72" s="1792">
        <v>0</v>
      </c>
      <c r="J72" s="1796">
        <v>0</v>
      </c>
      <c r="K72" s="1793">
        <v>0</v>
      </c>
      <c r="L72" s="1792">
        <v>0</v>
      </c>
      <c r="M72" s="1794">
        <v>0</v>
      </c>
      <c r="N72" s="1791">
        <v>0</v>
      </c>
      <c r="O72" s="1740">
        <v>0</v>
      </c>
      <c r="P72" s="1741">
        <v>0</v>
      </c>
    </row>
    <row r="73" spans="1:16" ht="46.5" customHeight="1">
      <c r="A73" s="980" t="s">
        <v>228</v>
      </c>
      <c r="B73" s="1793">
        <v>0</v>
      </c>
      <c r="C73" s="1792">
        <v>0</v>
      </c>
      <c r="D73" s="1796">
        <v>0</v>
      </c>
      <c r="E73" s="1793">
        <v>0</v>
      </c>
      <c r="F73" s="1792">
        <v>0</v>
      </c>
      <c r="G73" s="1794">
        <v>0</v>
      </c>
      <c r="H73" s="1795">
        <v>0</v>
      </c>
      <c r="I73" s="1792">
        <v>0</v>
      </c>
      <c r="J73" s="1796">
        <v>0</v>
      </c>
      <c r="K73" s="1793">
        <v>0</v>
      </c>
      <c r="L73" s="1792">
        <v>0</v>
      </c>
      <c r="M73" s="1794">
        <v>0</v>
      </c>
      <c r="N73" s="1791">
        <v>0</v>
      </c>
      <c r="O73" s="1740">
        <v>0</v>
      </c>
      <c r="P73" s="1741">
        <v>0</v>
      </c>
    </row>
    <row r="74" spans="1:16" ht="24" customHeight="1">
      <c r="A74" s="980" t="s">
        <v>183</v>
      </c>
      <c r="B74" s="1793">
        <v>2</v>
      </c>
      <c r="C74" s="1792">
        <v>0</v>
      </c>
      <c r="D74" s="1796">
        <v>2</v>
      </c>
      <c r="E74" s="1793">
        <v>5</v>
      </c>
      <c r="F74" s="1792">
        <v>0</v>
      </c>
      <c r="G74" s="1794">
        <v>5</v>
      </c>
      <c r="H74" s="1795">
        <v>1</v>
      </c>
      <c r="I74" s="1792">
        <v>0</v>
      </c>
      <c r="J74" s="1796">
        <v>1</v>
      </c>
      <c r="K74" s="1793">
        <v>0</v>
      </c>
      <c r="L74" s="1792">
        <v>0</v>
      </c>
      <c r="M74" s="1794">
        <v>0</v>
      </c>
      <c r="N74" s="1791">
        <v>8</v>
      </c>
      <c r="O74" s="1740">
        <v>0</v>
      </c>
      <c r="P74" s="1741">
        <v>8</v>
      </c>
    </row>
    <row r="75" spans="1:16" ht="24" customHeight="1">
      <c r="A75" s="980" t="s">
        <v>184</v>
      </c>
      <c r="B75" s="1793">
        <v>18</v>
      </c>
      <c r="C75" s="1792">
        <v>1</v>
      </c>
      <c r="D75" s="1796">
        <v>19</v>
      </c>
      <c r="E75" s="1793">
        <v>13</v>
      </c>
      <c r="F75" s="1792">
        <v>3</v>
      </c>
      <c r="G75" s="1794">
        <v>16</v>
      </c>
      <c r="H75" s="1795">
        <v>2</v>
      </c>
      <c r="I75" s="1792">
        <v>2</v>
      </c>
      <c r="J75" s="1796">
        <v>4</v>
      </c>
      <c r="K75" s="1793">
        <v>0</v>
      </c>
      <c r="L75" s="1792">
        <v>0</v>
      </c>
      <c r="M75" s="1794">
        <v>0</v>
      </c>
      <c r="N75" s="1791">
        <v>33</v>
      </c>
      <c r="O75" s="1740">
        <v>6</v>
      </c>
      <c r="P75" s="1741">
        <v>39</v>
      </c>
    </row>
    <row r="76" spans="1:16" ht="24" customHeight="1">
      <c r="A76" s="980" t="s">
        <v>185</v>
      </c>
      <c r="B76" s="1793">
        <v>0</v>
      </c>
      <c r="C76" s="1792">
        <v>3</v>
      </c>
      <c r="D76" s="1796">
        <v>3</v>
      </c>
      <c r="E76" s="1793">
        <v>15</v>
      </c>
      <c r="F76" s="1792">
        <v>9</v>
      </c>
      <c r="G76" s="1794">
        <v>24</v>
      </c>
      <c r="H76" s="1795">
        <v>3</v>
      </c>
      <c r="I76" s="1792">
        <v>10</v>
      </c>
      <c r="J76" s="1796">
        <v>13</v>
      </c>
      <c r="K76" s="1793">
        <v>0</v>
      </c>
      <c r="L76" s="1792">
        <v>0</v>
      </c>
      <c r="M76" s="1794">
        <v>0</v>
      </c>
      <c r="N76" s="1791">
        <v>18</v>
      </c>
      <c r="O76" s="1740">
        <v>22</v>
      </c>
      <c r="P76" s="1741">
        <v>40</v>
      </c>
    </row>
    <row r="77" spans="1:16" ht="24" customHeight="1">
      <c r="A77" s="980" t="s">
        <v>186</v>
      </c>
      <c r="B77" s="1793">
        <v>5</v>
      </c>
      <c r="C77" s="1792">
        <v>0</v>
      </c>
      <c r="D77" s="1796">
        <v>5</v>
      </c>
      <c r="E77" s="1793">
        <v>7</v>
      </c>
      <c r="F77" s="1792">
        <v>2</v>
      </c>
      <c r="G77" s="1794">
        <v>9</v>
      </c>
      <c r="H77" s="1795">
        <v>2</v>
      </c>
      <c r="I77" s="1792">
        <v>0</v>
      </c>
      <c r="J77" s="1796">
        <v>2</v>
      </c>
      <c r="K77" s="1793">
        <v>0</v>
      </c>
      <c r="L77" s="1792">
        <v>0</v>
      </c>
      <c r="M77" s="1794">
        <v>0</v>
      </c>
      <c r="N77" s="1791">
        <v>14</v>
      </c>
      <c r="O77" s="1740">
        <v>2</v>
      </c>
      <c r="P77" s="1741">
        <v>16</v>
      </c>
    </row>
    <row r="78" spans="1:16" ht="24" customHeight="1">
      <c r="A78" s="980" t="s">
        <v>330</v>
      </c>
      <c r="B78" s="1793">
        <v>3</v>
      </c>
      <c r="C78" s="1792">
        <v>0</v>
      </c>
      <c r="D78" s="1796">
        <v>3</v>
      </c>
      <c r="E78" s="1793">
        <v>0</v>
      </c>
      <c r="F78" s="1792">
        <v>0</v>
      </c>
      <c r="G78" s="1794">
        <v>0</v>
      </c>
      <c r="H78" s="1795">
        <v>0</v>
      </c>
      <c r="I78" s="1792">
        <v>0</v>
      </c>
      <c r="J78" s="1796">
        <v>0</v>
      </c>
      <c r="K78" s="1793">
        <v>0</v>
      </c>
      <c r="L78" s="1792">
        <v>0</v>
      </c>
      <c r="M78" s="1794">
        <v>0</v>
      </c>
      <c r="N78" s="1791">
        <v>3</v>
      </c>
      <c r="O78" s="1740">
        <v>0</v>
      </c>
      <c r="P78" s="1741">
        <v>3</v>
      </c>
    </row>
    <row r="79" spans="1:16" ht="24" customHeight="1">
      <c r="A79" s="980" t="s">
        <v>187</v>
      </c>
      <c r="B79" s="1793">
        <v>0</v>
      </c>
      <c r="C79" s="1792">
        <v>0</v>
      </c>
      <c r="D79" s="1796">
        <v>0</v>
      </c>
      <c r="E79" s="1793">
        <v>12</v>
      </c>
      <c r="F79" s="1792">
        <v>0</v>
      </c>
      <c r="G79" s="1794">
        <v>12</v>
      </c>
      <c r="H79" s="1795">
        <v>0</v>
      </c>
      <c r="I79" s="1792">
        <v>1</v>
      </c>
      <c r="J79" s="1796">
        <v>1</v>
      </c>
      <c r="K79" s="1793">
        <v>0</v>
      </c>
      <c r="L79" s="1792">
        <v>0</v>
      </c>
      <c r="M79" s="1794">
        <v>0</v>
      </c>
      <c r="N79" s="1791">
        <v>12</v>
      </c>
      <c r="O79" s="1740">
        <v>1</v>
      </c>
      <c r="P79" s="1741">
        <v>13</v>
      </c>
    </row>
    <row r="80" spans="1:16" ht="24" customHeight="1">
      <c r="A80" s="980" t="s">
        <v>229</v>
      </c>
      <c r="B80" s="1793">
        <v>1</v>
      </c>
      <c r="C80" s="1792">
        <v>0</v>
      </c>
      <c r="D80" s="1796">
        <v>1</v>
      </c>
      <c r="E80" s="1793">
        <v>0</v>
      </c>
      <c r="F80" s="1792">
        <v>0</v>
      </c>
      <c r="G80" s="1794">
        <v>0</v>
      </c>
      <c r="H80" s="1795">
        <v>0</v>
      </c>
      <c r="I80" s="1792">
        <v>1</v>
      </c>
      <c r="J80" s="1796">
        <v>1</v>
      </c>
      <c r="K80" s="1793">
        <v>0</v>
      </c>
      <c r="L80" s="1792">
        <v>0</v>
      </c>
      <c r="M80" s="1794">
        <v>0</v>
      </c>
      <c r="N80" s="1791">
        <v>1</v>
      </c>
      <c r="O80" s="1740">
        <v>1</v>
      </c>
      <c r="P80" s="1741">
        <v>2</v>
      </c>
    </row>
    <row r="81" spans="1:16" ht="24" customHeight="1" thickBot="1">
      <c r="A81" s="980" t="s">
        <v>188</v>
      </c>
      <c r="B81" s="2059">
        <v>4</v>
      </c>
      <c r="C81" s="2060">
        <v>1</v>
      </c>
      <c r="D81" s="2061">
        <v>5</v>
      </c>
      <c r="E81" s="2059">
        <v>6</v>
      </c>
      <c r="F81" s="2060">
        <v>4</v>
      </c>
      <c r="G81" s="2062">
        <v>10</v>
      </c>
      <c r="H81" s="2063">
        <v>2</v>
      </c>
      <c r="I81" s="2060">
        <v>7</v>
      </c>
      <c r="J81" s="2061">
        <v>9</v>
      </c>
      <c r="K81" s="2059">
        <v>0</v>
      </c>
      <c r="L81" s="2060">
        <v>0</v>
      </c>
      <c r="M81" s="2062">
        <v>0</v>
      </c>
      <c r="N81" s="1797">
        <v>12</v>
      </c>
      <c r="O81" s="1753">
        <v>12</v>
      </c>
      <c r="P81" s="1754">
        <v>24</v>
      </c>
    </row>
    <row r="82" spans="1:16" ht="26.25" customHeight="1" thickBot="1">
      <c r="A82" s="1811" t="s">
        <v>189</v>
      </c>
      <c r="B82" s="2064">
        <v>25</v>
      </c>
      <c r="C82" s="2064">
        <v>7</v>
      </c>
      <c r="D82" s="2064">
        <v>32</v>
      </c>
      <c r="E82" s="2064">
        <v>23</v>
      </c>
      <c r="F82" s="2064">
        <v>10</v>
      </c>
      <c r="G82" s="2064">
        <v>33</v>
      </c>
      <c r="H82" s="1813">
        <v>10</v>
      </c>
      <c r="I82" s="1813">
        <v>6</v>
      </c>
      <c r="J82" s="1813">
        <v>16</v>
      </c>
      <c r="K82" s="2064">
        <v>0</v>
      </c>
      <c r="L82" s="2064">
        <v>0</v>
      </c>
      <c r="M82" s="2064">
        <v>0</v>
      </c>
      <c r="N82" s="2002">
        <v>58</v>
      </c>
      <c r="O82" s="2002">
        <v>23</v>
      </c>
      <c r="P82" s="2003">
        <v>81</v>
      </c>
    </row>
    <row r="83" spans="1:16" ht="24" customHeight="1">
      <c r="A83" s="982" t="s">
        <v>190</v>
      </c>
      <c r="B83" s="1787">
        <v>5</v>
      </c>
      <c r="C83" s="1786">
        <v>0</v>
      </c>
      <c r="D83" s="1790">
        <v>5</v>
      </c>
      <c r="E83" s="1787">
        <v>6</v>
      </c>
      <c r="F83" s="1786">
        <v>1</v>
      </c>
      <c r="G83" s="1788">
        <v>7</v>
      </c>
      <c r="H83" s="1789">
        <v>2</v>
      </c>
      <c r="I83" s="1786">
        <v>1</v>
      </c>
      <c r="J83" s="1790">
        <v>3</v>
      </c>
      <c r="K83" s="1787">
        <v>0</v>
      </c>
      <c r="L83" s="1786">
        <v>0</v>
      </c>
      <c r="M83" s="1788">
        <v>0</v>
      </c>
      <c r="N83" s="1791">
        <v>13</v>
      </c>
      <c r="O83" s="1740">
        <v>2</v>
      </c>
      <c r="P83" s="1741">
        <v>15</v>
      </c>
    </row>
    <row r="84" spans="1:16" ht="24" customHeight="1">
      <c r="A84" s="980" t="s">
        <v>191</v>
      </c>
      <c r="B84" s="1793">
        <v>3</v>
      </c>
      <c r="C84" s="1792">
        <v>0</v>
      </c>
      <c r="D84" s="1796">
        <v>3</v>
      </c>
      <c r="E84" s="1793">
        <v>3</v>
      </c>
      <c r="F84" s="1792">
        <v>1</v>
      </c>
      <c r="G84" s="1794">
        <v>4</v>
      </c>
      <c r="H84" s="1795">
        <v>0</v>
      </c>
      <c r="I84" s="1792">
        <v>0</v>
      </c>
      <c r="J84" s="1796">
        <v>0</v>
      </c>
      <c r="K84" s="1793">
        <v>0</v>
      </c>
      <c r="L84" s="1792">
        <v>0</v>
      </c>
      <c r="M84" s="1794">
        <v>0</v>
      </c>
      <c r="N84" s="1791">
        <v>6</v>
      </c>
      <c r="O84" s="1740">
        <v>1</v>
      </c>
      <c r="P84" s="1741">
        <v>7</v>
      </c>
    </row>
    <row r="85" spans="1:16" ht="24" customHeight="1">
      <c r="A85" s="980" t="s">
        <v>331</v>
      </c>
      <c r="B85" s="1793">
        <v>1</v>
      </c>
      <c r="C85" s="1792">
        <v>0</v>
      </c>
      <c r="D85" s="1796">
        <v>1</v>
      </c>
      <c r="E85" s="1793">
        <v>1</v>
      </c>
      <c r="F85" s="1792">
        <v>0</v>
      </c>
      <c r="G85" s="1794">
        <v>1</v>
      </c>
      <c r="H85" s="1795">
        <v>2</v>
      </c>
      <c r="I85" s="1792">
        <v>0</v>
      </c>
      <c r="J85" s="1796">
        <v>2</v>
      </c>
      <c r="K85" s="1793">
        <v>0</v>
      </c>
      <c r="L85" s="1792">
        <v>0</v>
      </c>
      <c r="M85" s="1794">
        <v>0</v>
      </c>
      <c r="N85" s="1791">
        <v>4</v>
      </c>
      <c r="O85" s="1740">
        <v>0</v>
      </c>
      <c r="P85" s="1741">
        <v>4</v>
      </c>
    </row>
    <row r="86" spans="1:16" ht="24" customHeight="1">
      <c r="A86" s="980" t="s">
        <v>332</v>
      </c>
      <c r="B86" s="1793">
        <v>0</v>
      </c>
      <c r="C86" s="1792">
        <v>0</v>
      </c>
      <c r="D86" s="1796">
        <v>0</v>
      </c>
      <c r="E86" s="1793">
        <v>1</v>
      </c>
      <c r="F86" s="1792">
        <v>1</v>
      </c>
      <c r="G86" s="1794">
        <v>2</v>
      </c>
      <c r="H86" s="1795">
        <v>0</v>
      </c>
      <c r="I86" s="1792">
        <v>0</v>
      </c>
      <c r="J86" s="1796">
        <v>0</v>
      </c>
      <c r="K86" s="1793">
        <v>0</v>
      </c>
      <c r="L86" s="1792">
        <v>0</v>
      </c>
      <c r="M86" s="1794">
        <v>0</v>
      </c>
      <c r="N86" s="1791">
        <v>1</v>
      </c>
      <c r="O86" s="1740">
        <v>1</v>
      </c>
      <c r="P86" s="1741">
        <v>2</v>
      </c>
    </row>
    <row r="87" spans="1:16" ht="24" customHeight="1">
      <c r="A87" s="980" t="s">
        <v>192</v>
      </c>
      <c r="B87" s="1793">
        <v>0</v>
      </c>
      <c r="C87" s="1792">
        <v>0</v>
      </c>
      <c r="D87" s="1796">
        <v>0</v>
      </c>
      <c r="E87" s="1793">
        <v>7</v>
      </c>
      <c r="F87" s="1792">
        <v>0</v>
      </c>
      <c r="G87" s="1794">
        <v>7</v>
      </c>
      <c r="H87" s="1795">
        <v>0</v>
      </c>
      <c r="I87" s="1792">
        <v>1</v>
      </c>
      <c r="J87" s="1796">
        <v>1</v>
      </c>
      <c r="K87" s="1793">
        <v>0</v>
      </c>
      <c r="L87" s="1792">
        <v>0</v>
      </c>
      <c r="M87" s="1794">
        <v>0</v>
      </c>
      <c r="N87" s="1791">
        <v>7</v>
      </c>
      <c r="O87" s="1740">
        <v>1</v>
      </c>
      <c r="P87" s="1741">
        <v>8</v>
      </c>
    </row>
    <row r="88" spans="1:16" ht="48.75" customHeight="1">
      <c r="A88" s="980" t="s">
        <v>333</v>
      </c>
      <c r="B88" s="1793">
        <v>1</v>
      </c>
      <c r="C88" s="1792">
        <v>0</v>
      </c>
      <c r="D88" s="1796">
        <v>1</v>
      </c>
      <c r="E88" s="1793">
        <v>5</v>
      </c>
      <c r="F88" s="1792">
        <v>1</v>
      </c>
      <c r="G88" s="1794">
        <v>6</v>
      </c>
      <c r="H88" s="1795">
        <v>0</v>
      </c>
      <c r="I88" s="1792">
        <v>1</v>
      </c>
      <c r="J88" s="1796">
        <v>1</v>
      </c>
      <c r="K88" s="1793">
        <v>0</v>
      </c>
      <c r="L88" s="1792">
        <v>0</v>
      </c>
      <c r="M88" s="1794">
        <v>0</v>
      </c>
      <c r="N88" s="1791">
        <v>6</v>
      </c>
      <c r="O88" s="1740">
        <v>2</v>
      </c>
      <c r="P88" s="1741">
        <v>8</v>
      </c>
    </row>
    <row r="89" spans="1:16" ht="24" customHeight="1">
      <c r="A89" s="980" t="s">
        <v>193</v>
      </c>
      <c r="B89" s="1742">
        <v>0</v>
      </c>
      <c r="C89" s="1743">
        <v>0</v>
      </c>
      <c r="D89" s="1746">
        <v>0</v>
      </c>
      <c r="E89" s="1742">
        <v>1</v>
      </c>
      <c r="F89" s="1743">
        <v>2</v>
      </c>
      <c r="G89" s="1745">
        <v>3</v>
      </c>
      <c r="H89" s="1744">
        <v>0</v>
      </c>
      <c r="I89" s="1743">
        <v>0</v>
      </c>
      <c r="J89" s="1746">
        <v>0</v>
      </c>
      <c r="K89" s="1742">
        <v>0</v>
      </c>
      <c r="L89" s="1743">
        <v>0</v>
      </c>
      <c r="M89" s="1745">
        <v>0</v>
      </c>
      <c r="N89" s="1791">
        <v>1</v>
      </c>
      <c r="O89" s="1740">
        <v>2</v>
      </c>
      <c r="P89" s="1741">
        <v>3</v>
      </c>
    </row>
    <row r="90" spans="1:16" ht="24" customHeight="1" thickBot="1">
      <c r="A90" s="983" t="s">
        <v>194</v>
      </c>
      <c r="B90" s="1798">
        <v>0</v>
      </c>
      <c r="C90" s="1777">
        <v>0</v>
      </c>
      <c r="D90" s="1800">
        <v>0</v>
      </c>
      <c r="E90" s="1798">
        <v>3</v>
      </c>
      <c r="F90" s="1777">
        <v>0</v>
      </c>
      <c r="G90" s="1799">
        <v>3</v>
      </c>
      <c r="H90" s="1778">
        <v>3</v>
      </c>
      <c r="I90" s="1777">
        <v>0</v>
      </c>
      <c r="J90" s="1800">
        <v>3</v>
      </c>
      <c r="K90" s="1798">
        <v>0</v>
      </c>
      <c r="L90" s="1777">
        <v>0</v>
      </c>
      <c r="M90" s="1799">
        <v>0</v>
      </c>
      <c r="N90" s="1791">
        <v>6</v>
      </c>
      <c r="O90" s="1740">
        <v>0</v>
      </c>
      <c r="P90" s="1741">
        <v>6</v>
      </c>
    </row>
    <row r="91" spans="1:16" ht="31.5" customHeight="1" thickBot="1">
      <c r="A91" s="1801" t="s">
        <v>13</v>
      </c>
      <c r="B91" s="1779">
        <v>93</v>
      </c>
      <c r="C91" s="1779">
        <v>14</v>
      </c>
      <c r="D91" s="1779">
        <v>107</v>
      </c>
      <c r="E91" s="1779">
        <v>142</v>
      </c>
      <c r="F91" s="1779">
        <v>36</v>
      </c>
      <c r="G91" s="1779">
        <v>178</v>
      </c>
      <c r="H91" s="1779">
        <v>38</v>
      </c>
      <c r="I91" s="1779">
        <v>31</v>
      </c>
      <c r="J91" s="1779">
        <v>69</v>
      </c>
      <c r="K91" s="1779">
        <v>0</v>
      </c>
      <c r="L91" s="1779">
        <v>0</v>
      </c>
      <c r="M91" s="1779">
        <v>0</v>
      </c>
      <c r="N91" s="1779">
        <v>273</v>
      </c>
      <c r="O91" s="1779">
        <v>81</v>
      </c>
      <c r="P91" s="1779">
        <v>354</v>
      </c>
    </row>
    <row r="92" spans="1:16" ht="57" customHeight="1" thickBot="1">
      <c r="A92" s="2001" t="s">
        <v>334</v>
      </c>
      <c r="B92" s="1802">
        <v>1042</v>
      </c>
      <c r="C92" s="1802">
        <v>311</v>
      </c>
      <c r="D92" s="1802">
        <v>1353</v>
      </c>
      <c r="E92" s="1802">
        <v>1133</v>
      </c>
      <c r="F92" s="1802">
        <v>472</v>
      </c>
      <c r="G92" s="1802">
        <v>1605</v>
      </c>
      <c r="H92" s="1802">
        <v>622</v>
      </c>
      <c r="I92" s="1802">
        <v>381</v>
      </c>
      <c r="J92" s="1802">
        <v>1003</v>
      </c>
      <c r="K92" s="1802">
        <v>3</v>
      </c>
      <c r="L92" s="1802">
        <v>1</v>
      </c>
      <c r="M92" s="1802">
        <v>4</v>
      </c>
      <c r="N92" s="1802">
        <v>2800</v>
      </c>
      <c r="O92" s="1802">
        <v>1165</v>
      </c>
      <c r="P92" s="1802">
        <v>3965</v>
      </c>
    </row>
    <row r="93" spans="1:16" ht="30.75" customHeight="1">
      <c r="A93" s="2645"/>
      <c r="B93" s="2645"/>
      <c r="C93" s="2645"/>
      <c r="D93" s="2645"/>
      <c r="E93" s="2645"/>
      <c r="F93" s="2645"/>
      <c r="G93" s="2645"/>
      <c r="H93" s="2645"/>
      <c r="I93" s="2645"/>
      <c r="J93" s="2645"/>
      <c r="K93" s="2645"/>
      <c r="L93" s="2645"/>
      <c r="M93" s="2645"/>
      <c r="N93" s="2645"/>
      <c r="O93" s="2645"/>
      <c r="P93" s="2645"/>
    </row>
    <row r="94" spans="1:16" ht="20.25">
      <c r="A94" s="1730"/>
      <c r="B94" s="1730"/>
      <c r="C94" s="1730"/>
      <c r="D94" s="1730"/>
      <c r="E94" s="1730"/>
      <c r="F94" s="1730"/>
      <c r="G94" s="1730"/>
      <c r="H94" s="1730"/>
      <c r="I94" s="1730"/>
      <c r="J94" s="1730"/>
      <c r="K94" s="1730"/>
      <c r="L94" s="1730"/>
      <c r="M94" s="1730"/>
      <c r="N94" s="1730"/>
      <c r="O94" s="1730"/>
      <c r="P94" s="1730"/>
    </row>
    <row r="95" spans="1:16" ht="45" customHeight="1">
      <c r="A95" s="1730"/>
      <c r="B95" s="2065"/>
      <c r="C95" s="2065"/>
      <c r="D95" s="2065"/>
      <c r="E95" s="2065"/>
      <c r="F95" s="2065"/>
      <c r="G95" s="2065"/>
      <c r="H95" s="2065"/>
      <c r="I95" s="2065"/>
      <c r="J95" s="2065"/>
      <c r="K95" s="2065"/>
      <c r="L95" s="2065"/>
      <c r="M95" s="2065"/>
      <c r="N95" s="2065"/>
      <c r="O95" s="2065"/>
      <c r="P95" s="2065"/>
    </row>
  </sheetData>
  <sheetProtection/>
  <mergeCells count="10">
    <mergeCell ref="A93:P93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</sheetPr>
  <dimension ref="A1:AV77"/>
  <sheetViews>
    <sheetView zoomScale="50" zoomScaleNormal="50" zoomScalePageLayoutView="0" workbookViewId="0" topLeftCell="A1">
      <selection activeCell="AD89" sqref="AD89"/>
    </sheetView>
  </sheetViews>
  <sheetFormatPr defaultColWidth="9.00390625" defaultRowHeight="12.75"/>
  <cols>
    <col min="1" max="1" width="88.375" style="987" customWidth="1"/>
    <col min="2" max="18" width="9.375" style="987" customWidth="1"/>
    <col min="19" max="21" width="9.375" style="1053" customWidth="1"/>
    <col min="22" max="22" width="10.625" style="986" bestFit="1" customWidth="1"/>
    <col min="23" max="23" width="9.25390625" style="987" bestFit="1" customWidth="1"/>
    <col min="24" max="16384" width="9.125" style="987" customWidth="1"/>
  </cols>
  <sheetData>
    <row r="1" spans="1:21" ht="55.5" customHeight="1">
      <c r="A1" s="2657" t="s">
        <v>179</v>
      </c>
      <c r="B1" s="2657"/>
      <c r="C1" s="2657"/>
      <c r="D1" s="2657"/>
      <c r="E1" s="2657"/>
      <c r="F1" s="2657"/>
      <c r="G1" s="2657"/>
      <c r="H1" s="2657"/>
      <c r="I1" s="2657"/>
      <c r="J1" s="2657"/>
      <c r="K1" s="2657"/>
      <c r="L1" s="2657"/>
      <c r="M1" s="2657"/>
      <c r="N1" s="2657"/>
      <c r="O1" s="2657"/>
      <c r="P1" s="2657"/>
      <c r="Q1" s="2657"/>
      <c r="R1" s="2657"/>
      <c r="S1" s="2657"/>
      <c r="T1" s="2037"/>
      <c r="U1" s="2037"/>
    </row>
    <row r="2" spans="1:21" ht="27.75" customHeight="1">
      <c r="A2" s="2657" t="s">
        <v>364</v>
      </c>
      <c r="B2" s="2657"/>
      <c r="C2" s="2657"/>
      <c r="D2" s="2657"/>
      <c r="E2" s="2657"/>
      <c r="F2" s="2657"/>
      <c r="G2" s="2657"/>
      <c r="H2" s="2657"/>
      <c r="I2" s="2657"/>
      <c r="J2" s="2657"/>
      <c r="K2" s="2657"/>
      <c r="L2" s="2657"/>
      <c r="M2" s="2657"/>
      <c r="N2" s="2657"/>
      <c r="O2" s="2657"/>
      <c r="P2" s="2657"/>
      <c r="Q2" s="2657"/>
      <c r="R2" s="2657"/>
      <c r="S2" s="2657"/>
      <c r="T2" s="2037"/>
      <c r="U2" s="2037"/>
    </row>
    <row r="3" spans="1:21" ht="33" customHeight="1" thickBot="1">
      <c r="A3" s="2037"/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9"/>
      <c r="T3" s="989"/>
      <c r="U3" s="989"/>
    </row>
    <row r="4" spans="1:21" ht="33" customHeight="1">
      <c r="A4" s="2668" t="s">
        <v>9</v>
      </c>
      <c r="B4" s="2658" t="s">
        <v>0</v>
      </c>
      <c r="C4" s="2659"/>
      <c r="D4" s="2659"/>
      <c r="E4" s="2658" t="s">
        <v>1</v>
      </c>
      <c r="F4" s="2659"/>
      <c r="G4" s="2671"/>
      <c r="H4" s="2675" t="s">
        <v>2</v>
      </c>
      <c r="I4" s="2659"/>
      <c r="J4" s="2659"/>
      <c r="K4" s="2658" t="s">
        <v>3</v>
      </c>
      <c r="L4" s="2659"/>
      <c r="M4" s="2671"/>
      <c r="N4" s="2658">
        <v>5</v>
      </c>
      <c r="O4" s="2659"/>
      <c r="P4" s="2659"/>
      <c r="Q4" s="2662" t="s">
        <v>6</v>
      </c>
      <c r="R4" s="2663"/>
      <c r="S4" s="2664"/>
      <c r="T4" s="2070"/>
      <c r="U4" s="2070"/>
    </row>
    <row r="5" spans="1:21" ht="33" customHeight="1" thickBot="1">
      <c r="A5" s="2669"/>
      <c r="B5" s="2660"/>
      <c r="C5" s="2661"/>
      <c r="D5" s="2661"/>
      <c r="E5" s="2672"/>
      <c r="F5" s="2673"/>
      <c r="G5" s="2674"/>
      <c r="H5" s="2673"/>
      <c r="I5" s="2673"/>
      <c r="J5" s="2673"/>
      <c r="K5" s="2676"/>
      <c r="L5" s="2677"/>
      <c r="M5" s="2678"/>
      <c r="N5" s="2660"/>
      <c r="O5" s="2661"/>
      <c r="P5" s="2661"/>
      <c r="Q5" s="2665"/>
      <c r="R5" s="2666"/>
      <c r="S5" s="2667"/>
      <c r="T5" s="2070"/>
      <c r="U5" s="2070"/>
    </row>
    <row r="6" spans="1:21" ht="174" customHeight="1" thickBot="1">
      <c r="A6" s="2670"/>
      <c r="B6" s="990" t="s">
        <v>27</v>
      </c>
      <c r="C6" s="990" t="s">
        <v>28</v>
      </c>
      <c r="D6" s="990" t="s">
        <v>4</v>
      </c>
      <c r="E6" s="990" t="s">
        <v>27</v>
      </c>
      <c r="F6" s="990" t="s">
        <v>28</v>
      </c>
      <c r="G6" s="990" t="s">
        <v>4</v>
      </c>
      <c r="H6" s="990" t="s">
        <v>27</v>
      </c>
      <c r="I6" s="990" t="s">
        <v>28</v>
      </c>
      <c r="J6" s="990" t="s">
        <v>4</v>
      </c>
      <c r="K6" s="990" t="s">
        <v>27</v>
      </c>
      <c r="L6" s="990" t="s">
        <v>28</v>
      </c>
      <c r="M6" s="990" t="s">
        <v>4</v>
      </c>
      <c r="N6" s="990" t="s">
        <v>27</v>
      </c>
      <c r="O6" s="990" t="s">
        <v>28</v>
      </c>
      <c r="P6" s="990" t="s">
        <v>4</v>
      </c>
      <c r="Q6" s="990" t="s">
        <v>27</v>
      </c>
      <c r="R6" s="990" t="s">
        <v>28</v>
      </c>
      <c r="S6" s="2080" t="s">
        <v>4</v>
      </c>
      <c r="T6" s="2071"/>
      <c r="U6" s="2071"/>
    </row>
    <row r="7" spans="1:21" ht="34.5" customHeight="1" thickBot="1">
      <c r="A7" s="991" t="s">
        <v>22</v>
      </c>
      <c r="B7" s="992"/>
      <c r="C7" s="993"/>
      <c r="D7" s="994"/>
      <c r="E7" s="995"/>
      <c r="F7" s="995"/>
      <c r="G7" s="996"/>
      <c r="H7" s="992"/>
      <c r="I7" s="995"/>
      <c r="J7" s="997"/>
      <c r="K7" s="995"/>
      <c r="L7" s="995"/>
      <c r="M7" s="996"/>
      <c r="N7" s="992"/>
      <c r="O7" s="995"/>
      <c r="P7" s="997"/>
      <c r="Q7" s="998"/>
      <c r="R7" s="998"/>
      <c r="S7" s="999"/>
      <c r="T7" s="2072"/>
      <c r="U7" s="2072"/>
    </row>
    <row r="8" spans="1:21" ht="28.5" customHeight="1">
      <c r="A8" s="982" t="s">
        <v>180</v>
      </c>
      <c r="B8" s="1000">
        <v>0</v>
      </c>
      <c r="C8" s="1001">
        <v>0</v>
      </c>
      <c r="D8" s="1003">
        <v>0</v>
      </c>
      <c r="E8" s="1004">
        <v>0</v>
      </c>
      <c r="F8" s="1001">
        <v>0</v>
      </c>
      <c r="G8" s="1003">
        <v>0</v>
      </c>
      <c r="H8" s="1004">
        <v>0</v>
      </c>
      <c r="I8" s="1001">
        <v>5</v>
      </c>
      <c r="J8" s="1002">
        <v>5</v>
      </c>
      <c r="K8" s="1000">
        <v>0</v>
      </c>
      <c r="L8" s="1001">
        <v>3</v>
      </c>
      <c r="M8" s="1003">
        <v>3</v>
      </c>
      <c r="N8" s="1004">
        <v>0</v>
      </c>
      <c r="O8" s="1001">
        <v>0</v>
      </c>
      <c r="P8" s="1002">
        <v>0</v>
      </c>
      <c r="Q8" s="1693">
        <v>0</v>
      </c>
      <c r="R8" s="1073">
        <v>8</v>
      </c>
      <c r="S8" s="1074">
        <v>8</v>
      </c>
      <c r="T8" s="1213"/>
      <c r="U8" s="1213"/>
    </row>
    <row r="9" spans="1:21" ht="28.5" customHeight="1">
      <c r="A9" s="980" t="s">
        <v>181</v>
      </c>
      <c r="B9" s="1005">
        <v>0</v>
      </c>
      <c r="C9" s="1006">
        <v>0</v>
      </c>
      <c r="D9" s="1008">
        <v>0</v>
      </c>
      <c r="E9" s="1009">
        <v>0</v>
      </c>
      <c r="F9" s="1006">
        <v>17</v>
      </c>
      <c r="G9" s="1008">
        <v>17</v>
      </c>
      <c r="H9" s="1009">
        <v>5</v>
      </c>
      <c r="I9" s="1006">
        <v>19</v>
      </c>
      <c r="J9" s="1007">
        <v>24</v>
      </c>
      <c r="K9" s="1005">
        <v>4</v>
      </c>
      <c r="L9" s="1006">
        <v>31</v>
      </c>
      <c r="M9" s="1008">
        <v>35</v>
      </c>
      <c r="N9" s="1009">
        <v>0</v>
      </c>
      <c r="O9" s="1006">
        <v>1</v>
      </c>
      <c r="P9" s="1007">
        <v>1</v>
      </c>
      <c r="Q9" s="1694">
        <v>9</v>
      </c>
      <c r="R9" s="1028">
        <v>68</v>
      </c>
      <c r="S9" s="1029">
        <v>77</v>
      </c>
      <c r="T9" s="1213"/>
      <c r="U9" s="1213"/>
    </row>
    <row r="10" spans="1:21" ht="28.5" customHeight="1">
      <c r="A10" s="980" t="s">
        <v>195</v>
      </c>
      <c r="B10" s="1005">
        <v>0</v>
      </c>
      <c r="C10" s="1006">
        <v>0</v>
      </c>
      <c r="D10" s="1008">
        <v>0</v>
      </c>
      <c r="E10" s="1009">
        <v>0</v>
      </c>
      <c r="F10" s="1006">
        <v>0</v>
      </c>
      <c r="G10" s="1008">
        <v>0</v>
      </c>
      <c r="H10" s="1009">
        <v>0</v>
      </c>
      <c r="I10" s="1006">
        <v>8</v>
      </c>
      <c r="J10" s="1007">
        <v>8</v>
      </c>
      <c r="K10" s="1005">
        <v>1</v>
      </c>
      <c r="L10" s="1006">
        <v>5</v>
      </c>
      <c r="M10" s="1008">
        <v>6</v>
      </c>
      <c r="N10" s="1009">
        <v>0</v>
      </c>
      <c r="O10" s="1006">
        <v>0</v>
      </c>
      <c r="P10" s="1007">
        <v>0</v>
      </c>
      <c r="Q10" s="1694">
        <v>1</v>
      </c>
      <c r="R10" s="1028">
        <v>13</v>
      </c>
      <c r="S10" s="1029">
        <v>14</v>
      </c>
      <c r="T10" s="1213"/>
      <c r="U10" s="1213"/>
    </row>
    <row r="11" spans="1:21" ht="28.5" customHeight="1">
      <c r="A11" s="980" t="s">
        <v>182</v>
      </c>
      <c r="B11" s="1005">
        <v>0</v>
      </c>
      <c r="C11" s="1006">
        <v>0</v>
      </c>
      <c r="D11" s="1008">
        <v>0</v>
      </c>
      <c r="E11" s="1009">
        <v>0</v>
      </c>
      <c r="F11" s="1006">
        <v>40</v>
      </c>
      <c r="G11" s="1008">
        <v>40</v>
      </c>
      <c r="H11" s="1009">
        <v>8</v>
      </c>
      <c r="I11" s="1006">
        <v>17</v>
      </c>
      <c r="J11" s="1007">
        <v>25</v>
      </c>
      <c r="K11" s="1005">
        <v>12</v>
      </c>
      <c r="L11" s="1006">
        <v>7</v>
      </c>
      <c r="M11" s="1008">
        <v>19</v>
      </c>
      <c r="N11" s="1009">
        <v>1</v>
      </c>
      <c r="O11" s="1006">
        <v>0</v>
      </c>
      <c r="P11" s="1007">
        <v>1</v>
      </c>
      <c r="Q11" s="1694">
        <v>21</v>
      </c>
      <c r="R11" s="1028">
        <v>64</v>
      </c>
      <c r="S11" s="1029">
        <v>85</v>
      </c>
      <c r="T11" s="1213"/>
      <c r="U11" s="1213"/>
    </row>
    <row r="12" spans="1:21" ht="44.25" customHeight="1">
      <c r="A12" s="980" t="s">
        <v>227</v>
      </c>
      <c r="B12" s="1005">
        <v>0</v>
      </c>
      <c r="C12" s="1006">
        <v>0</v>
      </c>
      <c r="D12" s="1008">
        <v>0</v>
      </c>
      <c r="E12" s="1009">
        <v>0</v>
      </c>
      <c r="F12" s="1006">
        <v>0</v>
      </c>
      <c r="G12" s="1008">
        <v>0</v>
      </c>
      <c r="H12" s="1009">
        <v>0</v>
      </c>
      <c r="I12" s="1006">
        <v>1</v>
      </c>
      <c r="J12" s="1007">
        <v>1</v>
      </c>
      <c r="K12" s="1005">
        <v>0</v>
      </c>
      <c r="L12" s="1006">
        <v>0</v>
      </c>
      <c r="M12" s="1008">
        <v>0</v>
      </c>
      <c r="N12" s="1009">
        <v>0</v>
      </c>
      <c r="O12" s="1006">
        <v>0</v>
      </c>
      <c r="P12" s="1007">
        <v>0</v>
      </c>
      <c r="Q12" s="1694">
        <v>0</v>
      </c>
      <c r="R12" s="1028">
        <v>1</v>
      </c>
      <c r="S12" s="1029">
        <v>1</v>
      </c>
      <c r="T12" s="1213"/>
      <c r="U12" s="1213"/>
    </row>
    <row r="13" spans="1:21" ht="40.5" customHeight="1">
      <c r="A13" s="980" t="s">
        <v>228</v>
      </c>
      <c r="B13" s="1005">
        <v>14</v>
      </c>
      <c r="C13" s="1006">
        <v>0</v>
      </c>
      <c r="D13" s="1008">
        <v>14</v>
      </c>
      <c r="E13" s="1009">
        <v>8</v>
      </c>
      <c r="F13" s="1006">
        <v>2</v>
      </c>
      <c r="G13" s="1008">
        <v>10</v>
      </c>
      <c r="H13" s="1009">
        <v>3</v>
      </c>
      <c r="I13" s="1006">
        <v>0</v>
      </c>
      <c r="J13" s="1007">
        <v>3</v>
      </c>
      <c r="K13" s="1005">
        <v>18</v>
      </c>
      <c r="L13" s="1006">
        <v>2</v>
      </c>
      <c r="M13" s="1008">
        <v>20</v>
      </c>
      <c r="N13" s="1009">
        <v>0</v>
      </c>
      <c r="O13" s="1006">
        <v>1</v>
      </c>
      <c r="P13" s="1007">
        <v>1</v>
      </c>
      <c r="Q13" s="1694">
        <v>43</v>
      </c>
      <c r="R13" s="1028">
        <v>5</v>
      </c>
      <c r="S13" s="1029">
        <v>48</v>
      </c>
      <c r="T13" s="1213"/>
      <c r="U13" s="1213"/>
    </row>
    <row r="14" spans="1:21" ht="28.5" customHeight="1">
      <c r="A14" s="980" t="s">
        <v>184</v>
      </c>
      <c r="B14" s="1005">
        <v>0</v>
      </c>
      <c r="C14" s="1006">
        <v>44</v>
      </c>
      <c r="D14" s="1008">
        <v>44</v>
      </c>
      <c r="E14" s="1009">
        <v>0</v>
      </c>
      <c r="F14" s="1006">
        <v>44</v>
      </c>
      <c r="G14" s="1008">
        <v>44</v>
      </c>
      <c r="H14" s="1009">
        <v>0</v>
      </c>
      <c r="I14" s="1006">
        <v>33</v>
      </c>
      <c r="J14" s="1007">
        <v>33</v>
      </c>
      <c r="K14" s="1005">
        <v>0</v>
      </c>
      <c r="L14" s="1006">
        <v>36</v>
      </c>
      <c r="M14" s="1008">
        <v>36</v>
      </c>
      <c r="N14" s="1009">
        <v>0</v>
      </c>
      <c r="O14" s="1006">
        <v>0</v>
      </c>
      <c r="P14" s="1007">
        <v>0</v>
      </c>
      <c r="Q14" s="1694">
        <v>0</v>
      </c>
      <c r="R14" s="1028">
        <v>157</v>
      </c>
      <c r="S14" s="1029">
        <v>157</v>
      </c>
      <c r="T14" s="1213"/>
      <c r="U14" s="1213"/>
    </row>
    <row r="15" spans="1:21" ht="28.5" customHeight="1">
      <c r="A15" s="980" t="s">
        <v>185</v>
      </c>
      <c r="B15" s="1005">
        <v>25</v>
      </c>
      <c r="C15" s="1006">
        <v>71</v>
      </c>
      <c r="D15" s="1008">
        <v>96</v>
      </c>
      <c r="E15" s="1009">
        <v>47</v>
      </c>
      <c r="F15" s="1006">
        <v>112</v>
      </c>
      <c r="G15" s="1008">
        <v>159</v>
      </c>
      <c r="H15" s="1009">
        <v>1</v>
      </c>
      <c r="I15" s="1006">
        <v>80</v>
      </c>
      <c r="J15" s="1007">
        <v>81</v>
      </c>
      <c r="K15" s="1005">
        <v>2</v>
      </c>
      <c r="L15" s="1006">
        <v>63</v>
      </c>
      <c r="M15" s="1008">
        <v>65</v>
      </c>
      <c r="N15" s="1009">
        <v>0</v>
      </c>
      <c r="O15" s="1006">
        <v>1</v>
      </c>
      <c r="P15" s="1007">
        <v>1</v>
      </c>
      <c r="Q15" s="1694">
        <v>75</v>
      </c>
      <c r="R15" s="1028">
        <v>327</v>
      </c>
      <c r="S15" s="1029">
        <v>402</v>
      </c>
      <c r="T15" s="1213"/>
      <c r="U15" s="1213"/>
    </row>
    <row r="16" spans="1:21" ht="28.5" customHeight="1">
      <c r="A16" s="980" t="s">
        <v>186</v>
      </c>
      <c r="B16" s="1005">
        <v>0</v>
      </c>
      <c r="C16" s="1006">
        <v>0</v>
      </c>
      <c r="D16" s="1008">
        <v>0</v>
      </c>
      <c r="E16" s="1009">
        <v>0</v>
      </c>
      <c r="F16" s="1006">
        <v>14</v>
      </c>
      <c r="G16" s="1008">
        <v>14</v>
      </c>
      <c r="H16" s="1009">
        <v>0</v>
      </c>
      <c r="I16" s="1006">
        <v>7</v>
      </c>
      <c r="J16" s="1007">
        <v>7</v>
      </c>
      <c r="K16" s="1005">
        <v>0</v>
      </c>
      <c r="L16" s="1006">
        <v>6</v>
      </c>
      <c r="M16" s="1008">
        <v>6</v>
      </c>
      <c r="N16" s="1009">
        <v>0</v>
      </c>
      <c r="O16" s="1006">
        <v>0</v>
      </c>
      <c r="P16" s="1007">
        <v>0</v>
      </c>
      <c r="Q16" s="1694">
        <v>0</v>
      </c>
      <c r="R16" s="1028">
        <v>27</v>
      </c>
      <c r="S16" s="1029">
        <v>27</v>
      </c>
      <c r="T16" s="1213"/>
      <c r="U16" s="1213"/>
    </row>
    <row r="17" spans="1:21" ht="28.5" customHeight="1">
      <c r="A17" s="980" t="s">
        <v>187</v>
      </c>
      <c r="B17" s="1005">
        <v>15</v>
      </c>
      <c r="C17" s="1006">
        <v>13</v>
      </c>
      <c r="D17" s="1008">
        <v>28</v>
      </c>
      <c r="E17" s="1009">
        <v>24</v>
      </c>
      <c r="F17" s="1006">
        <v>14</v>
      </c>
      <c r="G17" s="1008">
        <v>38</v>
      </c>
      <c r="H17" s="1009">
        <v>0</v>
      </c>
      <c r="I17" s="1006">
        <v>13</v>
      </c>
      <c r="J17" s="1007">
        <v>13</v>
      </c>
      <c r="K17" s="1005">
        <v>0</v>
      </c>
      <c r="L17" s="1006">
        <v>16</v>
      </c>
      <c r="M17" s="1008">
        <v>16</v>
      </c>
      <c r="N17" s="1009">
        <v>0</v>
      </c>
      <c r="O17" s="1006">
        <v>0</v>
      </c>
      <c r="P17" s="1007">
        <v>0</v>
      </c>
      <c r="Q17" s="1694">
        <v>39</v>
      </c>
      <c r="R17" s="1028">
        <v>56</v>
      </c>
      <c r="S17" s="1029">
        <v>95</v>
      </c>
      <c r="T17" s="1213"/>
      <c r="U17" s="1213"/>
    </row>
    <row r="18" spans="1:21" ht="28.5" customHeight="1">
      <c r="A18" s="980" t="s">
        <v>229</v>
      </c>
      <c r="B18" s="1005">
        <v>9</v>
      </c>
      <c r="C18" s="1006">
        <v>3</v>
      </c>
      <c r="D18" s="1008">
        <v>12</v>
      </c>
      <c r="E18" s="1009">
        <v>7</v>
      </c>
      <c r="F18" s="1006">
        <v>0</v>
      </c>
      <c r="G18" s="1008">
        <v>7</v>
      </c>
      <c r="H18" s="1009">
        <v>0</v>
      </c>
      <c r="I18" s="1006">
        <v>1</v>
      </c>
      <c r="J18" s="1007">
        <v>1</v>
      </c>
      <c r="K18" s="1005">
        <v>0</v>
      </c>
      <c r="L18" s="1006">
        <v>0</v>
      </c>
      <c r="M18" s="1008">
        <v>0</v>
      </c>
      <c r="N18" s="1009">
        <v>0</v>
      </c>
      <c r="O18" s="1006">
        <v>0</v>
      </c>
      <c r="P18" s="1007">
        <v>0</v>
      </c>
      <c r="Q18" s="1694">
        <v>16</v>
      </c>
      <c r="R18" s="1028">
        <v>4</v>
      </c>
      <c r="S18" s="1029">
        <v>20</v>
      </c>
      <c r="T18" s="1213"/>
      <c r="U18" s="1213"/>
    </row>
    <row r="19" spans="1:21" ht="28.5" customHeight="1" thickBot="1">
      <c r="A19" s="980" t="s">
        <v>188</v>
      </c>
      <c r="B19" s="1020">
        <v>16</v>
      </c>
      <c r="C19" s="1021">
        <v>28</v>
      </c>
      <c r="D19" s="1023">
        <v>44</v>
      </c>
      <c r="E19" s="1014">
        <v>19</v>
      </c>
      <c r="F19" s="1011">
        <v>19</v>
      </c>
      <c r="G19" s="1013">
        <v>38</v>
      </c>
      <c r="H19" s="1014">
        <v>6</v>
      </c>
      <c r="I19" s="1011">
        <v>39</v>
      </c>
      <c r="J19" s="1012">
        <v>45</v>
      </c>
      <c r="K19" s="1010">
        <v>0</v>
      </c>
      <c r="L19" s="1011">
        <v>38</v>
      </c>
      <c r="M19" s="1013">
        <v>38</v>
      </c>
      <c r="N19" s="1014">
        <v>0</v>
      </c>
      <c r="O19" s="1011">
        <v>0</v>
      </c>
      <c r="P19" s="1012">
        <v>0</v>
      </c>
      <c r="Q19" s="1694">
        <v>41</v>
      </c>
      <c r="R19" s="1028">
        <v>124</v>
      </c>
      <c r="S19" s="1029">
        <v>165</v>
      </c>
      <c r="T19" s="1213"/>
      <c r="U19" s="1213"/>
    </row>
    <row r="20" spans="1:48" ht="27.75" customHeight="1" thickBot="1">
      <c r="A20" s="1695" t="s">
        <v>189</v>
      </c>
      <c r="B20" s="1151">
        <v>49</v>
      </c>
      <c r="C20" s="1430">
        <v>22</v>
      </c>
      <c r="D20" s="1696">
        <v>71</v>
      </c>
      <c r="E20" s="1186">
        <v>90</v>
      </c>
      <c r="F20" s="1431">
        <v>42</v>
      </c>
      <c r="G20" s="1697">
        <v>132</v>
      </c>
      <c r="H20" s="1432">
        <v>53</v>
      </c>
      <c r="I20" s="1431">
        <v>38</v>
      </c>
      <c r="J20" s="1698">
        <v>91</v>
      </c>
      <c r="K20" s="1186">
        <v>60</v>
      </c>
      <c r="L20" s="1431">
        <v>40</v>
      </c>
      <c r="M20" s="1697">
        <v>100</v>
      </c>
      <c r="N20" s="1432">
        <v>1</v>
      </c>
      <c r="O20" s="1431">
        <v>1</v>
      </c>
      <c r="P20" s="1698">
        <v>2</v>
      </c>
      <c r="Q20" s="1698">
        <v>253</v>
      </c>
      <c r="R20" s="1698">
        <v>143</v>
      </c>
      <c r="S20" s="1697">
        <v>396</v>
      </c>
      <c r="T20" s="2073"/>
      <c r="U20" s="2073"/>
      <c r="V20" s="2073"/>
      <c r="W20" s="2073"/>
      <c r="X20" s="2073"/>
      <c r="Y20" s="2073"/>
      <c r="Z20" s="2073"/>
      <c r="AA20" s="2073"/>
      <c r="AB20" s="2073"/>
      <c r="AC20" s="2073"/>
      <c r="AD20" s="2073"/>
      <c r="AE20" s="2073"/>
      <c r="AF20" s="2073"/>
      <c r="AG20" s="2073"/>
      <c r="AH20" s="2073"/>
      <c r="AI20" s="2073"/>
      <c r="AJ20" s="2073"/>
      <c r="AK20" s="2073"/>
      <c r="AL20" s="2073"/>
      <c r="AM20" s="2073"/>
      <c r="AN20" s="2073"/>
      <c r="AO20" s="2073"/>
      <c r="AP20" s="2073"/>
      <c r="AQ20" s="2073"/>
      <c r="AR20" s="2073"/>
      <c r="AS20" s="986"/>
      <c r="AT20" s="986"/>
      <c r="AU20" s="986"/>
      <c r="AV20" s="986"/>
    </row>
    <row r="21" spans="1:21" ht="36" customHeight="1" thickBot="1">
      <c r="A21" s="982" t="s">
        <v>190</v>
      </c>
      <c r="B21" s="1015">
        <v>10</v>
      </c>
      <c r="C21" s="1016">
        <v>10</v>
      </c>
      <c r="D21" s="1022">
        <v>20</v>
      </c>
      <c r="E21" s="1015">
        <v>21</v>
      </c>
      <c r="F21" s="1016">
        <v>8</v>
      </c>
      <c r="G21" s="1018">
        <v>29</v>
      </c>
      <c r="H21" s="1019">
        <v>4</v>
      </c>
      <c r="I21" s="1016">
        <v>5</v>
      </c>
      <c r="J21" s="1017">
        <v>9</v>
      </c>
      <c r="K21" s="1015">
        <v>7</v>
      </c>
      <c r="L21" s="1016">
        <v>5</v>
      </c>
      <c r="M21" s="1018">
        <v>12</v>
      </c>
      <c r="N21" s="1019">
        <v>0</v>
      </c>
      <c r="O21" s="1016">
        <v>0</v>
      </c>
      <c r="P21" s="1017">
        <v>0</v>
      </c>
      <c r="Q21" s="1694">
        <v>42</v>
      </c>
      <c r="R21" s="1028">
        <v>28</v>
      </c>
      <c r="S21" s="1029">
        <v>70</v>
      </c>
      <c r="T21" s="1213"/>
      <c r="U21" s="1213"/>
    </row>
    <row r="22" spans="1:21" ht="36" customHeight="1">
      <c r="A22" s="980" t="s">
        <v>191</v>
      </c>
      <c r="B22" s="1005">
        <v>0</v>
      </c>
      <c r="C22" s="1006">
        <v>8</v>
      </c>
      <c r="D22" s="1007">
        <v>8</v>
      </c>
      <c r="E22" s="1005">
        <v>0</v>
      </c>
      <c r="F22" s="1006">
        <v>0</v>
      </c>
      <c r="G22" s="1008">
        <v>0</v>
      </c>
      <c r="H22" s="1009">
        <v>0</v>
      </c>
      <c r="I22" s="1006">
        <v>0</v>
      </c>
      <c r="J22" s="1007">
        <v>0</v>
      </c>
      <c r="K22" s="1005">
        <v>0</v>
      </c>
      <c r="L22" s="1006">
        <v>0</v>
      </c>
      <c r="M22" s="1008">
        <v>0</v>
      </c>
      <c r="N22" s="1009">
        <v>0</v>
      </c>
      <c r="O22" s="1006">
        <v>0</v>
      </c>
      <c r="P22" s="1007">
        <v>0</v>
      </c>
      <c r="Q22" s="1694">
        <v>0</v>
      </c>
      <c r="R22" s="1028">
        <v>8</v>
      </c>
      <c r="S22" s="1029">
        <v>8</v>
      </c>
      <c r="T22" s="1213"/>
      <c r="U22" s="1213"/>
    </row>
    <row r="23" spans="1:23" ht="36" customHeight="1">
      <c r="A23" s="980" t="s">
        <v>192</v>
      </c>
      <c r="B23" s="1005">
        <v>22</v>
      </c>
      <c r="C23" s="1006">
        <v>43</v>
      </c>
      <c r="D23" s="1007">
        <v>65</v>
      </c>
      <c r="E23" s="1005">
        <v>26</v>
      </c>
      <c r="F23" s="1006">
        <v>84</v>
      </c>
      <c r="G23" s="1008">
        <v>110</v>
      </c>
      <c r="H23" s="1009">
        <v>14</v>
      </c>
      <c r="I23" s="1006">
        <v>37</v>
      </c>
      <c r="J23" s="1007">
        <v>51</v>
      </c>
      <c r="K23" s="1005">
        <v>16</v>
      </c>
      <c r="L23" s="1006">
        <v>31</v>
      </c>
      <c r="M23" s="1008">
        <v>47</v>
      </c>
      <c r="N23" s="1009">
        <v>0</v>
      </c>
      <c r="O23" s="1006">
        <v>0</v>
      </c>
      <c r="P23" s="1007">
        <v>0</v>
      </c>
      <c r="Q23" s="1694">
        <v>78</v>
      </c>
      <c r="R23" s="1028">
        <v>195</v>
      </c>
      <c r="S23" s="1029">
        <v>273</v>
      </c>
      <c r="T23" s="1213"/>
      <c r="U23" s="1213"/>
      <c r="W23" s="2074"/>
    </row>
    <row r="24" spans="1:23" ht="36" customHeight="1">
      <c r="A24" s="980" t="s">
        <v>196</v>
      </c>
      <c r="B24" s="1005">
        <v>8</v>
      </c>
      <c r="C24" s="1006">
        <v>31</v>
      </c>
      <c r="D24" s="1007">
        <v>39</v>
      </c>
      <c r="E24" s="1005">
        <v>12</v>
      </c>
      <c r="F24" s="1006">
        <v>66</v>
      </c>
      <c r="G24" s="1008">
        <v>78</v>
      </c>
      <c r="H24" s="1009">
        <v>0</v>
      </c>
      <c r="I24" s="1006">
        <v>32</v>
      </c>
      <c r="J24" s="1007">
        <v>32</v>
      </c>
      <c r="K24" s="1005">
        <v>0</v>
      </c>
      <c r="L24" s="1006">
        <v>40</v>
      </c>
      <c r="M24" s="1008">
        <v>40</v>
      </c>
      <c r="N24" s="1009">
        <v>0</v>
      </c>
      <c r="O24" s="1006">
        <v>1</v>
      </c>
      <c r="P24" s="1007">
        <v>1</v>
      </c>
      <c r="Q24" s="1694">
        <v>20</v>
      </c>
      <c r="R24" s="1028">
        <v>170</v>
      </c>
      <c r="S24" s="1029">
        <v>190</v>
      </c>
      <c r="T24" s="1213"/>
      <c r="U24" s="1213"/>
      <c r="W24" s="2074"/>
    </row>
    <row r="25" spans="1:21" ht="36" customHeight="1">
      <c r="A25" s="980" t="s">
        <v>193</v>
      </c>
      <c r="B25" s="1005">
        <v>8</v>
      </c>
      <c r="C25" s="1006">
        <v>6</v>
      </c>
      <c r="D25" s="1007">
        <v>14</v>
      </c>
      <c r="E25" s="1005">
        <v>10</v>
      </c>
      <c r="F25" s="1006">
        <v>14</v>
      </c>
      <c r="G25" s="1008">
        <v>24</v>
      </c>
      <c r="H25" s="1009">
        <v>0</v>
      </c>
      <c r="I25" s="1006">
        <v>0</v>
      </c>
      <c r="J25" s="1007">
        <v>0</v>
      </c>
      <c r="K25" s="1005">
        <v>0</v>
      </c>
      <c r="L25" s="1006">
        <v>0</v>
      </c>
      <c r="M25" s="1008">
        <v>0</v>
      </c>
      <c r="N25" s="1009">
        <v>0</v>
      </c>
      <c r="O25" s="1006">
        <v>0</v>
      </c>
      <c r="P25" s="1007">
        <v>0</v>
      </c>
      <c r="Q25" s="1694">
        <v>18</v>
      </c>
      <c r="R25" s="1028">
        <v>20</v>
      </c>
      <c r="S25" s="1029">
        <v>38</v>
      </c>
      <c r="T25" s="1213"/>
      <c r="U25" s="1213"/>
    </row>
    <row r="26" spans="1:21" ht="36" customHeight="1" thickBot="1">
      <c r="A26" s="980" t="s">
        <v>194</v>
      </c>
      <c r="B26" s="1020">
        <v>0</v>
      </c>
      <c r="C26" s="1021">
        <v>2</v>
      </c>
      <c r="D26" s="1022">
        <v>2</v>
      </c>
      <c r="E26" s="1020">
        <v>0</v>
      </c>
      <c r="F26" s="1021">
        <v>6</v>
      </c>
      <c r="G26" s="1023">
        <v>6</v>
      </c>
      <c r="H26" s="1024">
        <v>0</v>
      </c>
      <c r="I26" s="1021">
        <v>6</v>
      </c>
      <c r="J26" s="1022">
        <v>6</v>
      </c>
      <c r="K26" s="1020">
        <v>0</v>
      </c>
      <c r="L26" s="1021">
        <v>10</v>
      </c>
      <c r="M26" s="1023">
        <v>10</v>
      </c>
      <c r="N26" s="1024">
        <v>0</v>
      </c>
      <c r="O26" s="1021">
        <v>0</v>
      </c>
      <c r="P26" s="1022">
        <v>0</v>
      </c>
      <c r="Q26" s="1036">
        <v>0</v>
      </c>
      <c r="R26" s="1037">
        <v>24</v>
      </c>
      <c r="S26" s="1038">
        <v>24</v>
      </c>
      <c r="T26" s="1213"/>
      <c r="U26" s="1213"/>
    </row>
    <row r="27" spans="1:21" ht="34.5" customHeight="1" thickBot="1">
      <c r="A27" s="1059" t="s">
        <v>16</v>
      </c>
      <c r="B27" s="1061">
        <v>176</v>
      </c>
      <c r="C27" s="1061">
        <v>281</v>
      </c>
      <c r="D27" s="1061">
        <v>457</v>
      </c>
      <c r="E27" s="1061">
        <v>264</v>
      </c>
      <c r="F27" s="1061">
        <v>482</v>
      </c>
      <c r="G27" s="1061">
        <v>746</v>
      </c>
      <c r="H27" s="1061">
        <v>94</v>
      </c>
      <c r="I27" s="1061">
        <v>341</v>
      </c>
      <c r="J27" s="1061">
        <v>435</v>
      </c>
      <c r="K27" s="1061">
        <v>120</v>
      </c>
      <c r="L27" s="1061">
        <v>333</v>
      </c>
      <c r="M27" s="1061">
        <v>453</v>
      </c>
      <c r="N27" s="1061">
        <v>2</v>
      </c>
      <c r="O27" s="1061">
        <v>5</v>
      </c>
      <c r="P27" s="1133">
        <v>7</v>
      </c>
      <c r="Q27" s="1100">
        <v>656</v>
      </c>
      <c r="R27" s="1100">
        <v>1442</v>
      </c>
      <c r="S27" s="1083">
        <v>2098</v>
      </c>
      <c r="T27" s="2075"/>
      <c r="U27" s="2075"/>
    </row>
    <row r="28" spans="1:21" ht="30.75" customHeight="1" thickBot="1">
      <c r="A28" s="1025" t="s">
        <v>23</v>
      </c>
      <c r="B28" s="1101"/>
      <c r="C28" s="2076"/>
      <c r="D28" s="994"/>
      <c r="E28" s="1128"/>
      <c r="F28" s="2076"/>
      <c r="G28" s="1088"/>
      <c r="H28" s="1101"/>
      <c r="I28" s="2076"/>
      <c r="J28" s="1088"/>
      <c r="K28" s="1101"/>
      <c r="L28" s="2076"/>
      <c r="M28" s="1088"/>
      <c r="N28" s="1101"/>
      <c r="O28" s="2076"/>
      <c r="P28" s="1088"/>
      <c r="Q28" s="1049">
        <v>0</v>
      </c>
      <c r="R28" s="1028">
        <v>0</v>
      </c>
      <c r="S28" s="1029">
        <v>0</v>
      </c>
      <c r="T28" s="2075"/>
      <c r="U28" s="2075"/>
    </row>
    <row r="29" spans="1:21" ht="30.75" customHeight="1" thickBot="1">
      <c r="A29" s="1026" t="s">
        <v>11</v>
      </c>
      <c r="B29" s="1084"/>
      <c r="C29" s="1085"/>
      <c r="D29" s="994"/>
      <c r="E29" s="1087"/>
      <c r="F29" s="1085"/>
      <c r="G29" s="1088"/>
      <c r="H29" s="1084"/>
      <c r="I29" s="1085"/>
      <c r="J29" s="1088"/>
      <c r="K29" s="1084"/>
      <c r="L29" s="1085"/>
      <c r="M29" s="1088"/>
      <c r="N29" s="1101"/>
      <c r="O29" s="2076"/>
      <c r="P29" s="1088"/>
      <c r="Q29" s="1049">
        <v>0</v>
      </c>
      <c r="R29" s="1028">
        <v>0</v>
      </c>
      <c r="S29" s="1029">
        <v>0</v>
      </c>
      <c r="T29" s="2072"/>
      <c r="U29" s="2072"/>
    </row>
    <row r="30" spans="1:21" ht="29.25" customHeight="1">
      <c r="A30" s="985" t="s">
        <v>180</v>
      </c>
      <c r="B30" s="1068">
        <v>0</v>
      </c>
      <c r="C30" s="1069">
        <v>0</v>
      </c>
      <c r="D30" s="2077">
        <v>0</v>
      </c>
      <c r="E30" s="1068">
        <v>0</v>
      </c>
      <c r="F30" s="1069">
        <v>0</v>
      </c>
      <c r="G30" s="1071">
        <v>0</v>
      </c>
      <c r="H30" s="1116">
        <v>0</v>
      </c>
      <c r="I30" s="1069">
        <v>5</v>
      </c>
      <c r="J30" s="2077">
        <v>5</v>
      </c>
      <c r="K30" s="1068">
        <v>0</v>
      </c>
      <c r="L30" s="1069">
        <v>3</v>
      </c>
      <c r="M30" s="1071">
        <v>3</v>
      </c>
      <c r="N30" s="1116">
        <v>0</v>
      </c>
      <c r="O30" s="1069">
        <v>0</v>
      </c>
      <c r="P30" s="1071">
        <v>0</v>
      </c>
      <c r="Q30" s="1049">
        <v>0</v>
      </c>
      <c r="R30" s="1028">
        <v>8</v>
      </c>
      <c r="S30" s="1029">
        <v>8</v>
      </c>
      <c r="T30" s="2072"/>
      <c r="U30" s="2072"/>
    </row>
    <row r="31" spans="1:21" ht="29.25" customHeight="1">
      <c r="A31" s="981" t="s">
        <v>181</v>
      </c>
      <c r="B31" s="1031">
        <v>0</v>
      </c>
      <c r="C31" s="1032">
        <v>0</v>
      </c>
      <c r="D31" s="1187">
        <v>0</v>
      </c>
      <c r="E31" s="1031">
        <v>0</v>
      </c>
      <c r="F31" s="1032">
        <v>16</v>
      </c>
      <c r="G31" s="1070">
        <v>16</v>
      </c>
      <c r="H31" s="1188">
        <v>5</v>
      </c>
      <c r="I31" s="1032">
        <v>19</v>
      </c>
      <c r="J31" s="1187">
        <v>24</v>
      </c>
      <c r="K31" s="1031">
        <v>4</v>
      </c>
      <c r="L31" s="1032">
        <v>31</v>
      </c>
      <c r="M31" s="1070">
        <v>35</v>
      </c>
      <c r="N31" s="1188">
        <v>0</v>
      </c>
      <c r="O31" s="1032">
        <v>1</v>
      </c>
      <c r="P31" s="1070">
        <v>1</v>
      </c>
      <c r="Q31" s="1049">
        <v>9</v>
      </c>
      <c r="R31" s="1028">
        <v>67</v>
      </c>
      <c r="S31" s="1029">
        <v>76</v>
      </c>
      <c r="T31" s="2072"/>
      <c r="U31" s="2072"/>
    </row>
    <row r="32" spans="1:21" ht="29.25" customHeight="1">
      <c r="A32" s="981" t="s">
        <v>195</v>
      </c>
      <c r="B32" s="1031">
        <v>0</v>
      </c>
      <c r="C32" s="1032">
        <v>0</v>
      </c>
      <c r="D32" s="1187">
        <v>0</v>
      </c>
      <c r="E32" s="1031">
        <v>0</v>
      </c>
      <c r="F32" s="1032">
        <v>0</v>
      </c>
      <c r="G32" s="1070">
        <v>0</v>
      </c>
      <c r="H32" s="1188">
        <v>0</v>
      </c>
      <c r="I32" s="1032">
        <v>7</v>
      </c>
      <c r="J32" s="1187">
        <v>7</v>
      </c>
      <c r="K32" s="1031">
        <v>1</v>
      </c>
      <c r="L32" s="1032">
        <v>5</v>
      </c>
      <c r="M32" s="1070">
        <v>6</v>
      </c>
      <c r="N32" s="1188">
        <v>0</v>
      </c>
      <c r="O32" s="1032">
        <v>0</v>
      </c>
      <c r="P32" s="1070">
        <v>0</v>
      </c>
      <c r="Q32" s="1049">
        <v>1</v>
      </c>
      <c r="R32" s="1028">
        <v>12</v>
      </c>
      <c r="S32" s="1029">
        <v>13</v>
      </c>
      <c r="T32" s="2072"/>
      <c r="U32" s="2072"/>
    </row>
    <row r="33" spans="1:21" ht="29.25" customHeight="1">
      <c r="A33" s="981" t="s">
        <v>182</v>
      </c>
      <c r="B33" s="1031">
        <v>0</v>
      </c>
      <c r="C33" s="1032">
        <v>0</v>
      </c>
      <c r="D33" s="1187">
        <v>0</v>
      </c>
      <c r="E33" s="1031">
        <v>0</v>
      </c>
      <c r="F33" s="1032">
        <v>40</v>
      </c>
      <c r="G33" s="1070">
        <v>40</v>
      </c>
      <c r="H33" s="1188">
        <v>8</v>
      </c>
      <c r="I33" s="1032">
        <v>17</v>
      </c>
      <c r="J33" s="1187">
        <v>25</v>
      </c>
      <c r="K33" s="1031">
        <v>12</v>
      </c>
      <c r="L33" s="1032">
        <v>7</v>
      </c>
      <c r="M33" s="1070">
        <v>19</v>
      </c>
      <c r="N33" s="1188">
        <v>0</v>
      </c>
      <c r="O33" s="1032">
        <v>0</v>
      </c>
      <c r="P33" s="1070">
        <v>0</v>
      </c>
      <c r="Q33" s="1049">
        <v>20</v>
      </c>
      <c r="R33" s="1028">
        <v>64</v>
      </c>
      <c r="S33" s="1029">
        <v>84</v>
      </c>
      <c r="T33" s="2072"/>
      <c r="U33" s="2072"/>
    </row>
    <row r="34" spans="1:21" ht="45" customHeight="1">
      <c r="A34" s="980" t="s">
        <v>227</v>
      </c>
      <c r="B34" s="1031">
        <v>0</v>
      </c>
      <c r="C34" s="1032">
        <v>0</v>
      </c>
      <c r="D34" s="1187">
        <v>0</v>
      </c>
      <c r="E34" s="1031">
        <v>0</v>
      </c>
      <c r="F34" s="1032">
        <v>0</v>
      </c>
      <c r="G34" s="1070">
        <v>0</v>
      </c>
      <c r="H34" s="1188">
        <v>0</v>
      </c>
      <c r="I34" s="1032">
        <v>1</v>
      </c>
      <c r="J34" s="1187">
        <v>1</v>
      </c>
      <c r="K34" s="1031">
        <v>0</v>
      </c>
      <c r="L34" s="1032">
        <v>0</v>
      </c>
      <c r="M34" s="1070">
        <v>0</v>
      </c>
      <c r="N34" s="1188">
        <v>0</v>
      </c>
      <c r="O34" s="1032">
        <v>0</v>
      </c>
      <c r="P34" s="1070">
        <v>0</v>
      </c>
      <c r="Q34" s="1049">
        <v>0</v>
      </c>
      <c r="R34" s="1028">
        <v>1</v>
      </c>
      <c r="S34" s="1029">
        <v>1</v>
      </c>
      <c r="T34" s="2072"/>
      <c r="U34" s="2072"/>
    </row>
    <row r="35" spans="1:21" ht="40.5">
      <c r="A35" s="980" t="s">
        <v>228</v>
      </c>
      <c r="B35" s="1031">
        <v>14</v>
      </c>
      <c r="C35" s="1032">
        <v>0</v>
      </c>
      <c r="D35" s="1187">
        <v>14</v>
      </c>
      <c r="E35" s="1031">
        <v>7</v>
      </c>
      <c r="F35" s="1032">
        <v>2</v>
      </c>
      <c r="G35" s="1070">
        <v>9</v>
      </c>
      <c r="H35" s="1188">
        <v>2</v>
      </c>
      <c r="I35" s="1032">
        <v>0</v>
      </c>
      <c r="J35" s="1187">
        <v>2</v>
      </c>
      <c r="K35" s="1031">
        <v>18</v>
      </c>
      <c r="L35" s="1032">
        <v>1</v>
      </c>
      <c r="M35" s="1070">
        <v>19</v>
      </c>
      <c r="N35" s="1188">
        <v>0</v>
      </c>
      <c r="O35" s="1032">
        <v>0</v>
      </c>
      <c r="P35" s="1070">
        <v>0</v>
      </c>
      <c r="Q35" s="1049">
        <v>41</v>
      </c>
      <c r="R35" s="1028">
        <v>3</v>
      </c>
      <c r="S35" s="1029">
        <v>44</v>
      </c>
      <c r="T35" s="2072"/>
      <c r="U35" s="2072"/>
    </row>
    <row r="36" spans="1:21" ht="36" customHeight="1">
      <c r="A36" s="981" t="s">
        <v>184</v>
      </c>
      <c r="B36" s="1031">
        <v>0</v>
      </c>
      <c r="C36" s="1032">
        <v>44</v>
      </c>
      <c r="D36" s="1187">
        <v>44</v>
      </c>
      <c r="E36" s="1031">
        <v>0</v>
      </c>
      <c r="F36" s="1032">
        <v>41</v>
      </c>
      <c r="G36" s="1070">
        <v>41</v>
      </c>
      <c r="H36" s="1188">
        <v>0</v>
      </c>
      <c r="I36" s="1032">
        <v>28</v>
      </c>
      <c r="J36" s="1187">
        <v>28</v>
      </c>
      <c r="K36" s="1031">
        <v>0</v>
      </c>
      <c r="L36" s="1032">
        <v>27</v>
      </c>
      <c r="M36" s="1070">
        <v>27</v>
      </c>
      <c r="N36" s="1188">
        <v>0</v>
      </c>
      <c r="O36" s="1032">
        <v>0</v>
      </c>
      <c r="P36" s="1070">
        <v>0</v>
      </c>
      <c r="Q36" s="1049">
        <v>0</v>
      </c>
      <c r="R36" s="1028">
        <v>140</v>
      </c>
      <c r="S36" s="1029">
        <v>140</v>
      </c>
      <c r="T36" s="2072"/>
      <c r="U36" s="2072"/>
    </row>
    <row r="37" spans="1:21" ht="36" customHeight="1">
      <c r="A37" s="981" t="s">
        <v>185</v>
      </c>
      <c r="B37" s="1031">
        <v>25</v>
      </c>
      <c r="C37" s="1032">
        <v>67</v>
      </c>
      <c r="D37" s="1187">
        <v>92</v>
      </c>
      <c r="E37" s="1031">
        <v>46</v>
      </c>
      <c r="F37" s="1032">
        <v>106</v>
      </c>
      <c r="G37" s="1070">
        <v>152</v>
      </c>
      <c r="H37" s="1188">
        <v>1</v>
      </c>
      <c r="I37" s="1032">
        <v>78</v>
      </c>
      <c r="J37" s="1187">
        <v>79</v>
      </c>
      <c r="K37" s="1031">
        <v>2</v>
      </c>
      <c r="L37" s="1032">
        <v>60</v>
      </c>
      <c r="M37" s="1070">
        <v>62</v>
      </c>
      <c r="N37" s="1188">
        <v>0</v>
      </c>
      <c r="O37" s="1032">
        <v>0</v>
      </c>
      <c r="P37" s="1070">
        <v>0</v>
      </c>
      <c r="Q37" s="1049">
        <v>74</v>
      </c>
      <c r="R37" s="1028">
        <v>311</v>
      </c>
      <c r="S37" s="1029">
        <v>385</v>
      </c>
      <c r="T37" s="2072"/>
      <c r="U37" s="2072"/>
    </row>
    <row r="38" spans="1:21" ht="36" customHeight="1">
      <c r="A38" s="981" t="s">
        <v>186</v>
      </c>
      <c r="B38" s="1031">
        <v>0</v>
      </c>
      <c r="C38" s="1032">
        <v>0</v>
      </c>
      <c r="D38" s="1187">
        <v>0</v>
      </c>
      <c r="E38" s="1031">
        <v>0</v>
      </c>
      <c r="F38" s="1032">
        <v>14</v>
      </c>
      <c r="G38" s="1070">
        <v>14</v>
      </c>
      <c r="H38" s="1188">
        <v>0</v>
      </c>
      <c r="I38" s="1032">
        <v>7</v>
      </c>
      <c r="J38" s="1187">
        <v>7</v>
      </c>
      <c r="K38" s="1031">
        <v>0</v>
      </c>
      <c r="L38" s="1032">
        <v>6</v>
      </c>
      <c r="M38" s="1070">
        <v>6</v>
      </c>
      <c r="N38" s="1188">
        <v>0</v>
      </c>
      <c r="O38" s="1032">
        <v>0</v>
      </c>
      <c r="P38" s="1070">
        <v>0</v>
      </c>
      <c r="Q38" s="1049">
        <v>0</v>
      </c>
      <c r="R38" s="1028">
        <v>27</v>
      </c>
      <c r="S38" s="1029">
        <v>27</v>
      </c>
      <c r="T38" s="2072"/>
      <c r="U38" s="2072"/>
    </row>
    <row r="39" spans="1:21" ht="36" customHeight="1">
      <c r="A39" s="981" t="s">
        <v>187</v>
      </c>
      <c r="B39" s="1031">
        <v>15</v>
      </c>
      <c r="C39" s="1032">
        <v>11</v>
      </c>
      <c r="D39" s="1187">
        <v>26</v>
      </c>
      <c r="E39" s="1031">
        <v>22</v>
      </c>
      <c r="F39" s="1032">
        <v>11</v>
      </c>
      <c r="G39" s="1070">
        <v>33</v>
      </c>
      <c r="H39" s="1188">
        <v>0</v>
      </c>
      <c r="I39" s="1032">
        <v>13</v>
      </c>
      <c r="J39" s="1187">
        <v>13</v>
      </c>
      <c r="K39" s="1031">
        <v>0</v>
      </c>
      <c r="L39" s="1032">
        <v>14</v>
      </c>
      <c r="M39" s="1070">
        <v>14</v>
      </c>
      <c r="N39" s="1188">
        <v>0</v>
      </c>
      <c r="O39" s="1032">
        <v>0</v>
      </c>
      <c r="P39" s="1070">
        <v>0</v>
      </c>
      <c r="Q39" s="1049">
        <v>37</v>
      </c>
      <c r="R39" s="1028">
        <v>49</v>
      </c>
      <c r="S39" s="1029">
        <v>86</v>
      </c>
      <c r="T39" s="2072"/>
      <c r="U39" s="2072"/>
    </row>
    <row r="40" spans="1:21" ht="36" customHeight="1">
      <c r="A40" s="980" t="s">
        <v>229</v>
      </c>
      <c r="B40" s="1031">
        <v>9</v>
      </c>
      <c r="C40" s="1032">
        <v>3</v>
      </c>
      <c r="D40" s="1187">
        <v>12</v>
      </c>
      <c r="E40" s="1031">
        <v>7</v>
      </c>
      <c r="F40" s="1032">
        <v>0</v>
      </c>
      <c r="G40" s="1070">
        <v>7</v>
      </c>
      <c r="H40" s="1188">
        <v>0</v>
      </c>
      <c r="I40" s="1032">
        <v>1</v>
      </c>
      <c r="J40" s="1187">
        <v>1</v>
      </c>
      <c r="K40" s="1031">
        <v>0</v>
      </c>
      <c r="L40" s="1032">
        <v>0</v>
      </c>
      <c r="M40" s="1070">
        <v>0</v>
      </c>
      <c r="N40" s="1188">
        <v>0</v>
      </c>
      <c r="O40" s="1032">
        <v>0</v>
      </c>
      <c r="P40" s="1070">
        <v>0</v>
      </c>
      <c r="Q40" s="1049">
        <v>16</v>
      </c>
      <c r="R40" s="1028">
        <v>4</v>
      </c>
      <c r="S40" s="1029">
        <v>20</v>
      </c>
      <c r="T40" s="2072"/>
      <c r="U40" s="2072"/>
    </row>
    <row r="41" spans="1:21" ht="36" customHeight="1">
      <c r="A41" s="980" t="s">
        <v>188</v>
      </c>
      <c r="B41" s="1034">
        <v>15</v>
      </c>
      <c r="C41" s="1034">
        <v>27</v>
      </c>
      <c r="D41" s="1034">
        <v>42</v>
      </c>
      <c r="E41" s="1034">
        <v>17</v>
      </c>
      <c r="F41" s="1034">
        <v>18</v>
      </c>
      <c r="G41" s="1034">
        <v>35</v>
      </c>
      <c r="H41" s="1034">
        <v>5</v>
      </c>
      <c r="I41" s="1034">
        <v>37</v>
      </c>
      <c r="J41" s="1034">
        <v>42</v>
      </c>
      <c r="K41" s="1034">
        <v>0</v>
      </c>
      <c r="L41" s="1034">
        <v>35</v>
      </c>
      <c r="M41" s="1034">
        <v>35</v>
      </c>
      <c r="N41" s="1034">
        <v>0</v>
      </c>
      <c r="O41" s="1034">
        <v>0</v>
      </c>
      <c r="P41" s="1034">
        <v>0</v>
      </c>
      <c r="Q41" s="1050">
        <v>37</v>
      </c>
      <c r="R41" s="1037">
        <v>117</v>
      </c>
      <c r="S41" s="1038">
        <v>154</v>
      </c>
      <c r="T41" s="2072"/>
      <c r="U41" s="2072"/>
    </row>
    <row r="42" spans="1:42" ht="26.25" customHeight="1">
      <c r="A42" s="1815" t="s">
        <v>189</v>
      </c>
      <c r="B42" s="2085">
        <v>49</v>
      </c>
      <c r="C42" s="2086">
        <v>18</v>
      </c>
      <c r="D42" s="2087">
        <v>67</v>
      </c>
      <c r="E42" s="2085">
        <v>89</v>
      </c>
      <c r="F42" s="2086">
        <v>41</v>
      </c>
      <c r="G42" s="2088">
        <v>130</v>
      </c>
      <c r="H42" s="2089">
        <v>51</v>
      </c>
      <c r="I42" s="2086">
        <v>35</v>
      </c>
      <c r="J42" s="2087">
        <v>86</v>
      </c>
      <c r="K42" s="2085">
        <v>57</v>
      </c>
      <c r="L42" s="2086">
        <v>37</v>
      </c>
      <c r="M42" s="2088">
        <v>94</v>
      </c>
      <c r="N42" s="2089">
        <v>1</v>
      </c>
      <c r="O42" s="2086">
        <v>1</v>
      </c>
      <c r="P42" s="2086">
        <v>2</v>
      </c>
      <c r="Q42" s="1075">
        <v>247</v>
      </c>
      <c r="R42" s="1076">
        <v>132</v>
      </c>
      <c r="S42" s="1077">
        <v>379</v>
      </c>
      <c r="T42" s="2090"/>
      <c r="U42" s="2090"/>
      <c r="V42" s="2091"/>
      <c r="W42" s="2091"/>
      <c r="X42" s="2091"/>
      <c r="Y42" s="2091"/>
      <c r="Z42" s="2091"/>
      <c r="AA42" s="2091"/>
      <c r="AB42" s="2091"/>
      <c r="AC42" s="2091"/>
      <c r="AD42" s="2091"/>
      <c r="AE42" s="2091"/>
      <c r="AF42" s="2091"/>
      <c r="AG42" s="2091"/>
      <c r="AH42" s="2091"/>
      <c r="AI42" s="2091"/>
      <c r="AJ42" s="2091"/>
      <c r="AK42" s="2091"/>
      <c r="AL42" s="2091"/>
      <c r="AM42" s="2091"/>
      <c r="AN42" s="2092"/>
      <c r="AO42" s="986"/>
      <c r="AP42" s="986"/>
    </row>
    <row r="43" spans="1:21" ht="24.75" customHeight="1">
      <c r="A43" s="1191" t="s">
        <v>190</v>
      </c>
      <c r="B43" s="1039">
        <v>10</v>
      </c>
      <c r="C43" s="2081">
        <v>10</v>
      </c>
      <c r="D43" s="2082">
        <v>20</v>
      </c>
      <c r="E43" s="1039">
        <v>21</v>
      </c>
      <c r="F43" s="2081">
        <v>8</v>
      </c>
      <c r="G43" s="2083">
        <v>29</v>
      </c>
      <c r="H43" s="2084">
        <v>4</v>
      </c>
      <c r="I43" s="2081">
        <v>5</v>
      </c>
      <c r="J43" s="2082">
        <v>9</v>
      </c>
      <c r="K43" s="1039">
        <v>7</v>
      </c>
      <c r="L43" s="2081">
        <v>5</v>
      </c>
      <c r="M43" s="2083">
        <v>12</v>
      </c>
      <c r="N43" s="2084">
        <v>0</v>
      </c>
      <c r="O43" s="2081">
        <v>0</v>
      </c>
      <c r="P43" s="2083">
        <v>0</v>
      </c>
      <c r="Q43" s="1049">
        <v>42</v>
      </c>
      <c r="R43" s="1028">
        <v>28</v>
      </c>
      <c r="S43" s="1029">
        <v>70</v>
      </c>
      <c r="T43" s="2072"/>
      <c r="U43" s="2072"/>
    </row>
    <row r="44" spans="1:21" ht="24.75" customHeight="1">
      <c r="A44" s="980" t="s">
        <v>191</v>
      </c>
      <c r="B44" s="1040">
        <v>0</v>
      </c>
      <c r="C44" s="1041">
        <v>8</v>
      </c>
      <c r="D44" s="1189">
        <v>8</v>
      </c>
      <c r="E44" s="1040">
        <v>0</v>
      </c>
      <c r="F44" s="1041">
        <v>0</v>
      </c>
      <c r="G44" s="1055">
        <v>0</v>
      </c>
      <c r="H44" s="1190">
        <v>0</v>
      </c>
      <c r="I44" s="1041">
        <v>0</v>
      </c>
      <c r="J44" s="1189">
        <v>0</v>
      </c>
      <c r="K44" s="1040">
        <v>0</v>
      </c>
      <c r="L44" s="1041">
        <v>0</v>
      </c>
      <c r="M44" s="1055">
        <v>0</v>
      </c>
      <c r="N44" s="1190">
        <v>0</v>
      </c>
      <c r="O44" s="1041">
        <v>0</v>
      </c>
      <c r="P44" s="1055">
        <v>0</v>
      </c>
      <c r="Q44" s="1049">
        <v>0</v>
      </c>
      <c r="R44" s="1028">
        <v>8</v>
      </c>
      <c r="S44" s="1029">
        <v>8</v>
      </c>
      <c r="T44" s="2072"/>
      <c r="U44" s="2072"/>
    </row>
    <row r="45" spans="1:21" ht="24.75" customHeight="1">
      <c r="A45" s="981" t="s">
        <v>192</v>
      </c>
      <c r="B45" s="1040">
        <v>22</v>
      </c>
      <c r="C45" s="1041">
        <v>41</v>
      </c>
      <c r="D45" s="1189">
        <v>63</v>
      </c>
      <c r="E45" s="1040">
        <v>26</v>
      </c>
      <c r="F45" s="1041">
        <v>79</v>
      </c>
      <c r="G45" s="1055">
        <v>105</v>
      </c>
      <c r="H45" s="1190">
        <v>13</v>
      </c>
      <c r="I45" s="1041">
        <v>36</v>
      </c>
      <c r="J45" s="1189">
        <v>49</v>
      </c>
      <c r="K45" s="1040">
        <v>15</v>
      </c>
      <c r="L45" s="1041">
        <v>30</v>
      </c>
      <c r="M45" s="1055">
        <v>45</v>
      </c>
      <c r="N45" s="1190">
        <v>0</v>
      </c>
      <c r="O45" s="1041">
        <v>0</v>
      </c>
      <c r="P45" s="1055">
        <v>0</v>
      </c>
      <c r="Q45" s="1049">
        <v>76</v>
      </c>
      <c r="R45" s="1028">
        <v>186</v>
      </c>
      <c r="S45" s="1029">
        <v>262</v>
      </c>
      <c r="T45" s="2072"/>
      <c r="U45" s="2072"/>
    </row>
    <row r="46" spans="1:21" ht="40.5">
      <c r="A46" s="981" t="s">
        <v>196</v>
      </c>
      <c r="B46" s="1040">
        <v>8</v>
      </c>
      <c r="C46" s="1041">
        <v>31</v>
      </c>
      <c r="D46" s="1189">
        <v>39</v>
      </c>
      <c r="E46" s="1040">
        <v>12</v>
      </c>
      <c r="F46" s="1041">
        <v>66</v>
      </c>
      <c r="G46" s="1055">
        <v>78</v>
      </c>
      <c r="H46" s="1190">
        <v>0</v>
      </c>
      <c r="I46" s="1041">
        <v>30</v>
      </c>
      <c r="J46" s="1189">
        <v>30</v>
      </c>
      <c r="K46" s="1040">
        <v>0</v>
      </c>
      <c r="L46" s="1041">
        <v>37</v>
      </c>
      <c r="M46" s="1055">
        <v>37</v>
      </c>
      <c r="N46" s="1190">
        <v>0</v>
      </c>
      <c r="O46" s="1041">
        <v>1</v>
      </c>
      <c r="P46" s="1055">
        <v>1</v>
      </c>
      <c r="Q46" s="1049">
        <v>20</v>
      </c>
      <c r="R46" s="1028">
        <v>165</v>
      </c>
      <c r="S46" s="1029">
        <v>185</v>
      </c>
      <c r="T46" s="2072"/>
      <c r="U46" s="2072"/>
    </row>
    <row r="47" spans="1:21" ht="20.25">
      <c r="A47" s="981" t="s">
        <v>193</v>
      </c>
      <c r="B47" s="1040">
        <v>8</v>
      </c>
      <c r="C47" s="1041">
        <v>6</v>
      </c>
      <c r="D47" s="1189">
        <v>14</v>
      </c>
      <c r="E47" s="1040">
        <v>10</v>
      </c>
      <c r="F47" s="1041">
        <v>14</v>
      </c>
      <c r="G47" s="1055">
        <v>24</v>
      </c>
      <c r="H47" s="1190">
        <v>0</v>
      </c>
      <c r="I47" s="1041">
        <v>0</v>
      </c>
      <c r="J47" s="1189">
        <v>0</v>
      </c>
      <c r="K47" s="1040">
        <v>0</v>
      </c>
      <c r="L47" s="1041">
        <v>0</v>
      </c>
      <c r="M47" s="1055">
        <v>0</v>
      </c>
      <c r="N47" s="1190">
        <v>0</v>
      </c>
      <c r="O47" s="1041">
        <v>0</v>
      </c>
      <c r="P47" s="1055">
        <v>0</v>
      </c>
      <c r="Q47" s="1049">
        <v>18</v>
      </c>
      <c r="R47" s="1028">
        <v>20</v>
      </c>
      <c r="S47" s="1029">
        <v>38</v>
      </c>
      <c r="T47" s="2072"/>
      <c r="U47" s="2072"/>
    </row>
    <row r="48" spans="1:21" ht="25.5" customHeight="1" thickBot="1">
      <c r="A48" s="983" t="s">
        <v>194</v>
      </c>
      <c r="B48" s="1042">
        <v>0</v>
      </c>
      <c r="C48" s="1043">
        <v>2</v>
      </c>
      <c r="D48" s="1192">
        <v>2</v>
      </c>
      <c r="E48" s="1042">
        <v>0</v>
      </c>
      <c r="F48" s="1043">
        <v>6</v>
      </c>
      <c r="G48" s="1193">
        <v>6</v>
      </c>
      <c r="H48" s="1194">
        <v>0</v>
      </c>
      <c r="I48" s="1043">
        <v>6</v>
      </c>
      <c r="J48" s="1192">
        <v>6</v>
      </c>
      <c r="K48" s="1042">
        <v>0</v>
      </c>
      <c r="L48" s="1043">
        <v>10</v>
      </c>
      <c r="M48" s="1193">
        <v>10</v>
      </c>
      <c r="N48" s="1194">
        <v>0</v>
      </c>
      <c r="O48" s="1043">
        <v>0</v>
      </c>
      <c r="P48" s="1193">
        <v>0</v>
      </c>
      <c r="Q48" s="1049">
        <v>0</v>
      </c>
      <c r="R48" s="1028">
        <v>24</v>
      </c>
      <c r="S48" s="1029">
        <v>24</v>
      </c>
      <c r="T48" s="2072"/>
      <c r="U48" s="2072"/>
    </row>
    <row r="49" spans="1:21" ht="33.75" customHeight="1" thickBot="1">
      <c r="A49" s="1113" t="s">
        <v>8</v>
      </c>
      <c r="B49" s="1061">
        <v>175</v>
      </c>
      <c r="C49" s="1061">
        <v>268</v>
      </c>
      <c r="D49" s="1061">
        <v>443</v>
      </c>
      <c r="E49" s="1061">
        <v>257</v>
      </c>
      <c r="F49" s="1061">
        <v>462</v>
      </c>
      <c r="G49" s="1061">
        <v>719</v>
      </c>
      <c r="H49" s="1061">
        <v>89</v>
      </c>
      <c r="I49" s="1061">
        <v>325</v>
      </c>
      <c r="J49" s="1061">
        <v>414</v>
      </c>
      <c r="K49" s="1061">
        <v>116</v>
      </c>
      <c r="L49" s="1061">
        <v>308</v>
      </c>
      <c r="M49" s="1061">
        <v>424</v>
      </c>
      <c r="N49" s="1061">
        <v>1</v>
      </c>
      <c r="O49" s="1061">
        <v>3</v>
      </c>
      <c r="P49" s="1061">
        <v>4</v>
      </c>
      <c r="Q49" s="1061">
        <v>638</v>
      </c>
      <c r="R49" s="1061">
        <v>1366</v>
      </c>
      <c r="S49" s="1061">
        <v>2004</v>
      </c>
      <c r="T49" s="2075"/>
      <c r="U49" s="2075"/>
    </row>
    <row r="50" spans="1:21" ht="31.5" customHeight="1" thickBot="1">
      <c r="A50" s="1044" t="s">
        <v>26</v>
      </c>
      <c r="B50" s="1084"/>
      <c r="C50" s="1085"/>
      <c r="D50" s="1086"/>
      <c r="E50" s="1084"/>
      <c r="F50" s="1085"/>
      <c r="G50" s="1086"/>
      <c r="H50" s="1084"/>
      <c r="I50" s="1085"/>
      <c r="J50" s="1086"/>
      <c r="K50" s="1084"/>
      <c r="L50" s="1085"/>
      <c r="M50" s="1086"/>
      <c r="N50" s="1084"/>
      <c r="O50" s="1085"/>
      <c r="P50" s="1086"/>
      <c r="Q50" s="1049">
        <v>0</v>
      </c>
      <c r="R50" s="1028">
        <v>0</v>
      </c>
      <c r="S50" s="1029">
        <v>0</v>
      </c>
      <c r="T50" s="2075"/>
      <c r="U50" s="2075"/>
    </row>
    <row r="51" spans="1:21" ht="24.75" customHeight="1">
      <c r="A51" s="985" t="s">
        <v>180</v>
      </c>
      <c r="B51" s="1089">
        <v>0</v>
      </c>
      <c r="C51" s="1090">
        <v>0</v>
      </c>
      <c r="D51" s="1195">
        <v>0</v>
      </c>
      <c r="E51" s="1089">
        <v>0</v>
      </c>
      <c r="F51" s="1090">
        <v>0</v>
      </c>
      <c r="G51" s="1196">
        <v>0</v>
      </c>
      <c r="H51" s="1197">
        <v>0</v>
      </c>
      <c r="I51" s="1090">
        <v>0</v>
      </c>
      <c r="J51" s="1195">
        <v>0</v>
      </c>
      <c r="K51" s="1089">
        <v>0</v>
      </c>
      <c r="L51" s="1090">
        <v>0</v>
      </c>
      <c r="M51" s="1196">
        <v>0</v>
      </c>
      <c r="N51" s="1197">
        <v>0</v>
      </c>
      <c r="O51" s="1090">
        <v>0</v>
      </c>
      <c r="P51" s="1196">
        <v>0</v>
      </c>
      <c r="Q51" s="1049">
        <v>0</v>
      </c>
      <c r="R51" s="1028">
        <v>0</v>
      </c>
      <c r="S51" s="1029">
        <v>0</v>
      </c>
      <c r="T51" s="2072"/>
      <c r="U51" s="2072"/>
    </row>
    <row r="52" spans="1:21" ht="24.75" customHeight="1">
      <c r="A52" s="981" t="s">
        <v>181</v>
      </c>
      <c r="B52" s="1040">
        <v>0</v>
      </c>
      <c r="C52" s="1041">
        <v>0</v>
      </c>
      <c r="D52" s="1189">
        <v>0</v>
      </c>
      <c r="E52" s="1040">
        <v>0</v>
      </c>
      <c r="F52" s="1041">
        <v>1</v>
      </c>
      <c r="G52" s="1055">
        <v>1</v>
      </c>
      <c r="H52" s="1190">
        <v>0</v>
      </c>
      <c r="I52" s="1041">
        <v>0</v>
      </c>
      <c r="J52" s="1189">
        <v>0</v>
      </c>
      <c r="K52" s="1040">
        <v>0</v>
      </c>
      <c r="L52" s="1041">
        <v>0</v>
      </c>
      <c r="M52" s="1055">
        <v>0</v>
      </c>
      <c r="N52" s="1190">
        <v>0</v>
      </c>
      <c r="O52" s="1041">
        <v>0</v>
      </c>
      <c r="P52" s="1055">
        <v>0</v>
      </c>
      <c r="Q52" s="1049">
        <v>0</v>
      </c>
      <c r="R52" s="1028">
        <v>1</v>
      </c>
      <c r="S52" s="1029">
        <v>1</v>
      </c>
      <c r="T52" s="2072"/>
      <c r="U52" s="2072"/>
    </row>
    <row r="53" spans="1:21" ht="24.75" customHeight="1">
      <c r="A53" s="981" t="s">
        <v>195</v>
      </c>
      <c r="B53" s="1040">
        <v>0</v>
      </c>
      <c r="C53" s="1041">
        <v>0</v>
      </c>
      <c r="D53" s="1189">
        <v>0</v>
      </c>
      <c r="E53" s="1040">
        <v>0</v>
      </c>
      <c r="F53" s="1041">
        <v>0</v>
      </c>
      <c r="G53" s="1055">
        <v>0</v>
      </c>
      <c r="H53" s="1190">
        <v>0</v>
      </c>
      <c r="I53" s="1041">
        <v>1</v>
      </c>
      <c r="J53" s="1189">
        <v>1</v>
      </c>
      <c r="K53" s="1040">
        <v>0</v>
      </c>
      <c r="L53" s="1041">
        <v>0</v>
      </c>
      <c r="M53" s="1055">
        <v>0</v>
      </c>
      <c r="N53" s="1190">
        <v>0</v>
      </c>
      <c r="O53" s="1041">
        <v>0</v>
      </c>
      <c r="P53" s="1055">
        <v>0</v>
      </c>
      <c r="Q53" s="1049">
        <v>0</v>
      </c>
      <c r="R53" s="1028">
        <v>1</v>
      </c>
      <c r="S53" s="1029">
        <v>1</v>
      </c>
      <c r="T53" s="2072"/>
      <c r="U53" s="2072"/>
    </row>
    <row r="54" spans="1:21" ht="24.75" customHeight="1">
      <c r="A54" s="981" t="s">
        <v>182</v>
      </c>
      <c r="B54" s="1040">
        <v>0</v>
      </c>
      <c r="C54" s="1041">
        <v>0</v>
      </c>
      <c r="D54" s="1189">
        <v>0</v>
      </c>
      <c r="E54" s="1040">
        <v>0</v>
      </c>
      <c r="F54" s="1041">
        <v>0</v>
      </c>
      <c r="G54" s="1055">
        <v>0</v>
      </c>
      <c r="H54" s="1190">
        <v>0</v>
      </c>
      <c r="I54" s="1041">
        <v>0</v>
      </c>
      <c r="J54" s="1189">
        <v>0</v>
      </c>
      <c r="K54" s="1040">
        <v>0</v>
      </c>
      <c r="L54" s="1041">
        <v>0</v>
      </c>
      <c r="M54" s="1055">
        <v>0</v>
      </c>
      <c r="N54" s="1190">
        <v>1</v>
      </c>
      <c r="O54" s="1041">
        <v>0</v>
      </c>
      <c r="P54" s="1055">
        <v>1</v>
      </c>
      <c r="Q54" s="1049">
        <v>1</v>
      </c>
      <c r="R54" s="1028">
        <v>0</v>
      </c>
      <c r="S54" s="1029">
        <v>1</v>
      </c>
      <c r="T54" s="2072"/>
      <c r="U54" s="2072"/>
    </row>
    <row r="55" spans="1:21" ht="40.5">
      <c r="A55" s="980" t="s">
        <v>227</v>
      </c>
      <c r="B55" s="1040">
        <v>0</v>
      </c>
      <c r="C55" s="1041">
        <v>0</v>
      </c>
      <c r="D55" s="1189">
        <v>0</v>
      </c>
      <c r="E55" s="1040">
        <v>0</v>
      </c>
      <c r="F55" s="1041">
        <v>0</v>
      </c>
      <c r="G55" s="1055">
        <v>0</v>
      </c>
      <c r="H55" s="1190">
        <v>0</v>
      </c>
      <c r="I55" s="1041">
        <v>0</v>
      </c>
      <c r="J55" s="1189">
        <v>0</v>
      </c>
      <c r="K55" s="1040">
        <v>0</v>
      </c>
      <c r="L55" s="1041">
        <v>0</v>
      </c>
      <c r="M55" s="1055">
        <v>0</v>
      </c>
      <c r="N55" s="1190">
        <v>0</v>
      </c>
      <c r="O55" s="1041">
        <v>0</v>
      </c>
      <c r="P55" s="1055">
        <v>0</v>
      </c>
      <c r="Q55" s="1049">
        <v>0</v>
      </c>
      <c r="R55" s="1028">
        <v>0</v>
      </c>
      <c r="S55" s="1029">
        <v>0</v>
      </c>
      <c r="T55" s="2072"/>
      <c r="U55" s="2072"/>
    </row>
    <row r="56" spans="1:21" ht="40.5">
      <c r="A56" s="980" t="s">
        <v>228</v>
      </c>
      <c r="B56" s="1040">
        <v>0</v>
      </c>
      <c r="C56" s="1041">
        <v>0</v>
      </c>
      <c r="D56" s="1189">
        <v>0</v>
      </c>
      <c r="E56" s="1040">
        <v>1</v>
      </c>
      <c r="F56" s="1041">
        <v>0</v>
      </c>
      <c r="G56" s="1055">
        <v>1</v>
      </c>
      <c r="H56" s="1190">
        <v>1</v>
      </c>
      <c r="I56" s="1041">
        <v>0</v>
      </c>
      <c r="J56" s="1189">
        <v>1</v>
      </c>
      <c r="K56" s="1040">
        <v>0</v>
      </c>
      <c r="L56" s="1041">
        <v>1</v>
      </c>
      <c r="M56" s="1055">
        <v>1</v>
      </c>
      <c r="N56" s="1190">
        <v>0</v>
      </c>
      <c r="O56" s="1041">
        <v>1</v>
      </c>
      <c r="P56" s="1055">
        <v>1</v>
      </c>
      <c r="Q56" s="1049">
        <v>2</v>
      </c>
      <c r="R56" s="1028">
        <v>2</v>
      </c>
      <c r="S56" s="1029">
        <v>4</v>
      </c>
      <c r="T56" s="2072"/>
      <c r="U56" s="2072"/>
    </row>
    <row r="57" spans="1:21" ht="24.75" customHeight="1">
      <c r="A57" s="981" t="s">
        <v>184</v>
      </c>
      <c r="B57" s="1040">
        <v>0</v>
      </c>
      <c r="C57" s="1041">
        <v>0</v>
      </c>
      <c r="D57" s="1189">
        <v>0</v>
      </c>
      <c r="E57" s="1040">
        <v>0</v>
      </c>
      <c r="F57" s="1041">
        <v>3</v>
      </c>
      <c r="G57" s="1055">
        <v>3</v>
      </c>
      <c r="H57" s="1190">
        <v>0</v>
      </c>
      <c r="I57" s="1041">
        <v>5</v>
      </c>
      <c r="J57" s="1189">
        <v>5</v>
      </c>
      <c r="K57" s="1040">
        <v>0</v>
      </c>
      <c r="L57" s="1041">
        <v>9</v>
      </c>
      <c r="M57" s="1055">
        <v>9</v>
      </c>
      <c r="N57" s="1190">
        <v>0</v>
      </c>
      <c r="O57" s="1041">
        <v>0</v>
      </c>
      <c r="P57" s="1055">
        <v>0</v>
      </c>
      <c r="Q57" s="1049">
        <v>0</v>
      </c>
      <c r="R57" s="1028">
        <v>17</v>
      </c>
      <c r="S57" s="1029">
        <v>17</v>
      </c>
      <c r="T57" s="2072"/>
      <c r="U57" s="2072"/>
    </row>
    <row r="58" spans="1:21" ht="24.75" customHeight="1">
      <c r="A58" s="981" t="s">
        <v>185</v>
      </c>
      <c r="B58" s="1040">
        <v>0</v>
      </c>
      <c r="C58" s="1041">
        <v>4</v>
      </c>
      <c r="D58" s="1189">
        <v>4</v>
      </c>
      <c r="E58" s="1040">
        <v>1</v>
      </c>
      <c r="F58" s="1041">
        <v>6</v>
      </c>
      <c r="G58" s="1055">
        <v>7</v>
      </c>
      <c r="H58" s="1190">
        <v>0</v>
      </c>
      <c r="I58" s="1041">
        <v>2</v>
      </c>
      <c r="J58" s="1189">
        <v>2</v>
      </c>
      <c r="K58" s="1040">
        <v>0</v>
      </c>
      <c r="L58" s="1041">
        <v>3</v>
      </c>
      <c r="M58" s="1055">
        <v>3</v>
      </c>
      <c r="N58" s="1190">
        <v>0</v>
      </c>
      <c r="O58" s="1041">
        <v>1</v>
      </c>
      <c r="P58" s="1055">
        <v>1</v>
      </c>
      <c r="Q58" s="1049">
        <v>1</v>
      </c>
      <c r="R58" s="1028">
        <v>16</v>
      </c>
      <c r="S58" s="1029">
        <v>17</v>
      </c>
      <c r="T58" s="2072"/>
      <c r="U58" s="2072"/>
    </row>
    <row r="59" spans="1:21" ht="24.75" customHeight="1">
      <c r="A59" s="981" t="s">
        <v>186</v>
      </c>
      <c r="B59" s="1040">
        <v>0</v>
      </c>
      <c r="C59" s="1041">
        <v>0</v>
      </c>
      <c r="D59" s="1189">
        <v>0</v>
      </c>
      <c r="E59" s="1040">
        <v>0</v>
      </c>
      <c r="F59" s="1041">
        <v>0</v>
      </c>
      <c r="G59" s="1055">
        <v>0</v>
      </c>
      <c r="H59" s="1190">
        <v>0</v>
      </c>
      <c r="I59" s="1041">
        <v>0</v>
      </c>
      <c r="J59" s="1189">
        <v>0</v>
      </c>
      <c r="K59" s="1040">
        <v>0</v>
      </c>
      <c r="L59" s="1041">
        <v>0</v>
      </c>
      <c r="M59" s="1055">
        <v>0</v>
      </c>
      <c r="N59" s="1190">
        <v>0</v>
      </c>
      <c r="O59" s="1041">
        <v>0</v>
      </c>
      <c r="P59" s="1055">
        <v>0</v>
      </c>
      <c r="Q59" s="1049">
        <v>0</v>
      </c>
      <c r="R59" s="1028">
        <v>0</v>
      </c>
      <c r="S59" s="1029">
        <v>0</v>
      </c>
      <c r="T59" s="2072"/>
      <c r="U59" s="2072"/>
    </row>
    <row r="60" spans="1:21" ht="24.75" customHeight="1">
      <c r="A60" s="981" t="s">
        <v>187</v>
      </c>
      <c r="B60" s="1040">
        <v>0</v>
      </c>
      <c r="C60" s="1041">
        <v>2</v>
      </c>
      <c r="D60" s="1189">
        <v>2</v>
      </c>
      <c r="E60" s="1040">
        <v>2</v>
      </c>
      <c r="F60" s="1041">
        <v>3</v>
      </c>
      <c r="G60" s="1055">
        <v>5</v>
      </c>
      <c r="H60" s="1190">
        <v>0</v>
      </c>
      <c r="I60" s="1041">
        <v>0</v>
      </c>
      <c r="J60" s="1189">
        <v>0</v>
      </c>
      <c r="K60" s="1040">
        <v>0</v>
      </c>
      <c r="L60" s="1041">
        <v>2</v>
      </c>
      <c r="M60" s="1055">
        <v>2</v>
      </c>
      <c r="N60" s="1190">
        <v>0</v>
      </c>
      <c r="O60" s="1041">
        <v>0</v>
      </c>
      <c r="P60" s="1055">
        <v>0</v>
      </c>
      <c r="Q60" s="1049">
        <v>2</v>
      </c>
      <c r="R60" s="1028">
        <v>7</v>
      </c>
      <c r="S60" s="1029">
        <v>9</v>
      </c>
      <c r="T60" s="2072"/>
      <c r="U60" s="2072"/>
    </row>
    <row r="61" spans="1:21" ht="24.75" customHeight="1">
      <c r="A61" s="980" t="s">
        <v>229</v>
      </c>
      <c r="B61" s="1040">
        <v>0</v>
      </c>
      <c r="C61" s="1041">
        <v>0</v>
      </c>
      <c r="D61" s="1189">
        <v>0</v>
      </c>
      <c r="E61" s="1040">
        <v>0</v>
      </c>
      <c r="F61" s="1041">
        <v>0</v>
      </c>
      <c r="G61" s="1055">
        <v>0</v>
      </c>
      <c r="H61" s="1190">
        <v>0</v>
      </c>
      <c r="I61" s="1041">
        <v>0</v>
      </c>
      <c r="J61" s="1189">
        <v>0</v>
      </c>
      <c r="K61" s="1040">
        <v>0</v>
      </c>
      <c r="L61" s="1041">
        <v>0</v>
      </c>
      <c r="M61" s="1055">
        <v>0</v>
      </c>
      <c r="N61" s="1190">
        <v>0</v>
      </c>
      <c r="O61" s="1041">
        <v>0</v>
      </c>
      <c r="P61" s="1055">
        <v>0</v>
      </c>
      <c r="Q61" s="1049">
        <v>0</v>
      </c>
      <c r="R61" s="1028">
        <v>0</v>
      </c>
      <c r="S61" s="1029">
        <v>0</v>
      </c>
      <c r="T61" s="2072"/>
      <c r="U61" s="2072"/>
    </row>
    <row r="62" spans="1:21" ht="24.75" customHeight="1" thickBot="1">
      <c r="A62" s="980" t="s">
        <v>188</v>
      </c>
      <c r="B62" s="1042">
        <v>1</v>
      </c>
      <c r="C62" s="1043">
        <v>1</v>
      </c>
      <c r="D62" s="1192">
        <v>2</v>
      </c>
      <c r="E62" s="1042">
        <v>2</v>
      </c>
      <c r="F62" s="1043">
        <v>1</v>
      </c>
      <c r="G62" s="1193">
        <v>3</v>
      </c>
      <c r="H62" s="1194">
        <v>1</v>
      </c>
      <c r="I62" s="1043">
        <v>2</v>
      </c>
      <c r="J62" s="1192">
        <v>3</v>
      </c>
      <c r="K62" s="1042">
        <v>0</v>
      </c>
      <c r="L62" s="1043">
        <v>3</v>
      </c>
      <c r="M62" s="1193">
        <v>3</v>
      </c>
      <c r="N62" s="1194">
        <v>0</v>
      </c>
      <c r="O62" s="1043">
        <v>0</v>
      </c>
      <c r="P62" s="1193">
        <v>0</v>
      </c>
      <c r="Q62" s="1049">
        <v>4</v>
      </c>
      <c r="R62" s="1028">
        <v>7</v>
      </c>
      <c r="S62" s="1029">
        <v>11</v>
      </c>
      <c r="T62" s="2072"/>
      <c r="U62" s="2072"/>
    </row>
    <row r="63" spans="1:21" ht="24.75" customHeight="1" thickBot="1">
      <c r="A63" s="1811" t="s">
        <v>189</v>
      </c>
      <c r="B63" s="1818">
        <v>0</v>
      </c>
      <c r="C63" s="1818">
        <v>4</v>
      </c>
      <c r="D63" s="1818">
        <v>4</v>
      </c>
      <c r="E63" s="1818">
        <v>1</v>
      </c>
      <c r="F63" s="1818">
        <v>1</v>
      </c>
      <c r="G63" s="1818">
        <v>2</v>
      </c>
      <c r="H63" s="1818">
        <v>2</v>
      </c>
      <c r="I63" s="1818">
        <v>3</v>
      </c>
      <c r="J63" s="1818">
        <v>5</v>
      </c>
      <c r="K63" s="1818">
        <v>3</v>
      </c>
      <c r="L63" s="1818">
        <v>3</v>
      </c>
      <c r="M63" s="1818">
        <v>6</v>
      </c>
      <c r="N63" s="1818">
        <v>0</v>
      </c>
      <c r="O63" s="1818">
        <v>0</v>
      </c>
      <c r="P63" s="1818">
        <v>0</v>
      </c>
      <c r="Q63" s="1818">
        <v>6</v>
      </c>
      <c r="R63" s="1818">
        <v>11</v>
      </c>
      <c r="S63" s="1818">
        <v>17</v>
      </c>
      <c r="T63" s="2078"/>
      <c r="U63" s="2078"/>
    </row>
    <row r="64" spans="1:21" ht="24.75" customHeight="1">
      <c r="A64" s="1191" t="s">
        <v>190</v>
      </c>
      <c r="B64" s="1039">
        <v>0</v>
      </c>
      <c r="C64" s="1039">
        <v>0</v>
      </c>
      <c r="D64" s="1039">
        <v>0</v>
      </c>
      <c r="E64" s="1039">
        <v>0</v>
      </c>
      <c r="F64" s="1039">
        <v>0</v>
      </c>
      <c r="G64" s="1039">
        <v>0</v>
      </c>
      <c r="H64" s="1039">
        <v>0</v>
      </c>
      <c r="I64" s="1039">
        <v>0</v>
      </c>
      <c r="J64" s="1039">
        <v>0</v>
      </c>
      <c r="K64" s="1039">
        <v>0</v>
      </c>
      <c r="L64" s="1039">
        <v>0</v>
      </c>
      <c r="M64" s="1039">
        <v>0</v>
      </c>
      <c r="N64" s="1039">
        <v>0</v>
      </c>
      <c r="O64" s="1039">
        <v>0</v>
      </c>
      <c r="P64" s="1039">
        <v>0</v>
      </c>
      <c r="Q64" s="1049">
        <v>0</v>
      </c>
      <c r="R64" s="1028">
        <v>0</v>
      </c>
      <c r="S64" s="1029">
        <v>0</v>
      </c>
      <c r="T64" s="2072"/>
      <c r="U64" s="2072"/>
    </row>
    <row r="65" spans="1:23" ht="24.75" customHeight="1">
      <c r="A65" s="980" t="s">
        <v>191</v>
      </c>
      <c r="B65" s="1040">
        <v>0</v>
      </c>
      <c r="C65" s="1040">
        <v>0</v>
      </c>
      <c r="D65" s="1040">
        <v>0</v>
      </c>
      <c r="E65" s="1040">
        <v>0</v>
      </c>
      <c r="F65" s="1040">
        <v>0</v>
      </c>
      <c r="G65" s="1040">
        <v>0</v>
      </c>
      <c r="H65" s="1040">
        <v>0</v>
      </c>
      <c r="I65" s="1040">
        <v>0</v>
      </c>
      <c r="J65" s="1040">
        <v>0</v>
      </c>
      <c r="K65" s="1040">
        <v>0</v>
      </c>
      <c r="L65" s="1040">
        <v>0</v>
      </c>
      <c r="M65" s="1040">
        <v>0</v>
      </c>
      <c r="N65" s="1040">
        <v>0</v>
      </c>
      <c r="O65" s="1040">
        <v>0</v>
      </c>
      <c r="P65" s="1040">
        <v>0</v>
      </c>
      <c r="Q65" s="1049">
        <v>0</v>
      </c>
      <c r="R65" s="1028">
        <v>0</v>
      </c>
      <c r="S65" s="1029">
        <v>0</v>
      </c>
      <c r="T65" s="2072"/>
      <c r="U65" s="2072"/>
      <c r="W65" s="986"/>
    </row>
    <row r="66" spans="1:23" ht="24.75" customHeight="1">
      <c r="A66" s="981" t="s">
        <v>192</v>
      </c>
      <c r="B66" s="1040">
        <v>0</v>
      </c>
      <c r="C66" s="1041">
        <v>2</v>
      </c>
      <c r="D66" s="1055">
        <v>2</v>
      </c>
      <c r="E66" s="1190">
        <v>0</v>
      </c>
      <c r="F66" s="1040">
        <v>5</v>
      </c>
      <c r="G66" s="1040">
        <v>5</v>
      </c>
      <c r="H66" s="1040">
        <v>1</v>
      </c>
      <c r="I66" s="1040">
        <v>1</v>
      </c>
      <c r="J66" s="1040">
        <v>2</v>
      </c>
      <c r="K66" s="1040">
        <v>1</v>
      </c>
      <c r="L66" s="1040">
        <v>1</v>
      </c>
      <c r="M66" s="1040">
        <v>2</v>
      </c>
      <c r="N66" s="1040">
        <v>0</v>
      </c>
      <c r="O66" s="1040">
        <v>0</v>
      </c>
      <c r="P66" s="1040">
        <v>0</v>
      </c>
      <c r="Q66" s="1049">
        <v>2</v>
      </c>
      <c r="R66" s="1028">
        <v>9</v>
      </c>
      <c r="S66" s="1029">
        <v>11</v>
      </c>
      <c r="T66" s="2072"/>
      <c r="U66" s="2072"/>
      <c r="W66" s="986"/>
    </row>
    <row r="67" spans="1:23" ht="40.5">
      <c r="A67" s="981" t="s">
        <v>196</v>
      </c>
      <c r="B67" s="1040">
        <v>0</v>
      </c>
      <c r="C67" s="1041">
        <v>0</v>
      </c>
      <c r="D67" s="1055">
        <v>0</v>
      </c>
      <c r="E67" s="1190">
        <v>0</v>
      </c>
      <c r="F67" s="1040">
        <v>0</v>
      </c>
      <c r="G67" s="1040">
        <v>0</v>
      </c>
      <c r="H67" s="1040">
        <v>0</v>
      </c>
      <c r="I67" s="1040">
        <v>2</v>
      </c>
      <c r="J67" s="1040">
        <v>2</v>
      </c>
      <c r="K67" s="1040">
        <v>0</v>
      </c>
      <c r="L67" s="1040">
        <v>3</v>
      </c>
      <c r="M67" s="1040">
        <v>3</v>
      </c>
      <c r="N67" s="1040">
        <v>0</v>
      </c>
      <c r="O67" s="1040">
        <v>0</v>
      </c>
      <c r="P67" s="1040">
        <v>0</v>
      </c>
      <c r="Q67" s="1049">
        <v>0</v>
      </c>
      <c r="R67" s="1028">
        <v>5</v>
      </c>
      <c r="S67" s="1029">
        <v>5</v>
      </c>
      <c r="T67" s="2072"/>
      <c r="U67" s="2072"/>
      <c r="W67" s="986"/>
    </row>
    <row r="68" spans="1:23" ht="24" customHeight="1">
      <c r="A68" s="981" t="s">
        <v>193</v>
      </c>
      <c r="B68" s="1040">
        <v>0</v>
      </c>
      <c r="C68" s="1041">
        <v>0</v>
      </c>
      <c r="D68" s="1055">
        <v>0</v>
      </c>
      <c r="E68" s="1190">
        <v>0</v>
      </c>
      <c r="F68" s="1040">
        <v>0</v>
      </c>
      <c r="G68" s="1040">
        <v>0</v>
      </c>
      <c r="H68" s="1040">
        <v>0</v>
      </c>
      <c r="I68" s="1040">
        <v>0</v>
      </c>
      <c r="J68" s="1040">
        <v>0</v>
      </c>
      <c r="K68" s="1040">
        <v>0</v>
      </c>
      <c r="L68" s="1040">
        <v>0</v>
      </c>
      <c r="M68" s="1040">
        <v>0</v>
      </c>
      <c r="N68" s="1040">
        <v>0</v>
      </c>
      <c r="O68" s="1040">
        <v>0</v>
      </c>
      <c r="P68" s="1040">
        <v>0</v>
      </c>
      <c r="Q68" s="1049">
        <v>0</v>
      </c>
      <c r="R68" s="1028">
        <v>0</v>
      </c>
      <c r="S68" s="1029">
        <v>0</v>
      </c>
      <c r="T68" s="2072"/>
      <c r="U68" s="2072"/>
      <c r="W68" s="986"/>
    </row>
    <row r="69" spans="1:23" ht="24" customHeight="1" thickBot="1">
      <c r="A69" s="983" t="s">
        <v>194</v>
      </c>
      <c r="B69" s="1042">
        <v>0</v>
      </c>
      <c r="C69" s="1042">
        <v>0</v>
      </c>
      <c r="D69" s="1042">
        <v>0</v>
      </c>
      <c r="E69" s="1042">
        <v>0</v>
      </c>
      <c r="F69" s="1042">
        <v>0</v>
      </c>
      <c r="G69" s="1042">
        <v>0</v>
      </c>
      <c r="H69" s="1042">
        <v>0</v>
      </c>
      <c r="I69" s="1042">
        <v>0</v>
      </c>
      <c r="J69" s="1042">
        <v>0</v>
      </c>
      <c r="K69" s="1042">
        <v>0</v>
      </c>
      <c r="L69" s="1042">
        <v>0</v>
      </c>
      <c r="M69" s="1042">
        <v>0</v>
      </c>
      <c r="N69" s="1042">
        <v>0</v>
      </c>
      <c r="O69" s="1042">
        <v>0</v>
      </c>
      <c r="P69" s="1042">
        <v>0</v>
      </c>
      <c r="Q69" s="1049">
        <v>0</v>
      </c>
      <c r="R69" s="1028">
        <v>0</v>
      </c>
      <c r="S69" s="1029">
        <v>0</v>
      </c>
      <c r="T69" s="2072"/>
      <c r="U69" s="2072"/>
      <c r="W69" s="986"/>
    </row>
    <row r="70" spans="1:23" ht="33.75" customHeight="1" thickBot="1">
      <c r="A70" s="991" t="s">
        <v>13</v>
      </c>
      <c r="B70" s="1091">
        <v>1</v>
      </c>
      <c r="C70" s="1091">
        <v>13</v>
      </c>
      <c r="D70" s="1091">
        <v>14</v>
      </c>
      <c r="E70" s="1083">
        <v>7</v>
      </c>
      <c r="F70" s="1083">
        <v>20</v>
      </c>
      <c r="G70" s="1083">
        <v>27</v>
      </c>
      <c r="H70" s="1083">
        <v>5</v>
      </c>
      <c r="I70" s="1083">
        <v>16</v>
      </c>
      <c r="J70" s="1083">
        <v>21</v>
      </c>
      <c r="K70" s="1083">
        <v>4</v>
      </c>
      <c r="L70" s="1083">
        <v>25</v>
      </c>
      <c r="M70" s="1083">
        <v>29</v>
      </c>
      <c r="N70" s="1083">
        <v>1</v>
      </c>
      <c r="O70" s="1083">
        <v>2</v>
      </c>
      <c r="P70" s="1083">
        <v>3</v>
      </c>
      <c r="Q70" s="1083">
        <v>18</v>
      </c>
      <c r="R70" s="1083">
        <v>76</v>
      </c>
      <c r="S70" s="1083">
        <v>94</v>
      </c>
      <c r="T70" s="2075"/>
      <c r="U70" s="2075"/>
      <c r="W70" s="986"/>
    </row>
    <row r="71" spans="1:23" ht="36" customHeight="1" thickBot="1">
      <c r="A71" s="2001" t="s">
        <v>235</v>
      </c>
      <c r="B71" s="1092">
        <v>176</v>
      </c>
      <c r="C71" s="1092">
        <v>281</v>
      </c>
      <c r="D71" s="1092">
        <v>457</v>
      </c>
      <c r="E71" s="1092">
        <v>264</v>
      </c>
      <c r="F71" s="1092">
        <v>482</v>
      </c>
      <c r="G71" s="1092">
        <v>746</v>
      </c>
      <c r="H71" s="1092">
        <v>94</v>
      </c>
      <c r="I71" s="1092">
        <v>341</v>
      </c>
      <c r="J71" s="1092">
        <v>435</v>
      </c>
      <c r="K71" s="1092">
        <v>120</v>
      </c>
      <c r="L71" s="1092">
        <v>333</v>
      </c>
      <c r="M71" s="1092">
        <v>453</v>
      </c>
      <c r="N71" s="1092">
        <v>2</v>
      </c>
      <c r="O71" s="1092">
        <v>5</v>
      </c>
      <c r="P71" s="1092">
        <v>7</v>
      </c>
      <c r="Q71" s="1049">
        <v>656</v>
      </c>
      <c r="R71" s="1028">
        <v>1442</v>
      </c>
      <c r="S71" s="1029">
        <v>2098</v>
      </c>
      <c r="T71" s="2079"/>
      <c r="U71" s="2079"/>
      <c r="W71" s="987">
        <f>B71+E71+H71+K71+N71</f>
        <v>656</v>
      </c>
    </row>
    <row r="72" spans="1:23" ht="20.25">
      <c r="A72" s="1051"/>
      <c r="B72" s="1052"/>
      <c r="C72" s="1052"/>
      <c r="D72" s="1052"/>
      <c r="E72" s="1052"/>
      <c r="F72" s="1052"/>
      <c r="G72" s="1052"/>
      <c r="H72" s="1052"/>
      <c r="I72" s="1052"/>
      <c r="J72" s="1052"/>
      <c r="K72" s="1052"/>
      <c r="L72" s="1052"/>
      <c r="M72" s="1052"/>
      <c r="N72" s="1052"/>
      <c r="O72" s="1052"/>
      <c r="P72" s="1052"/>
      <c r="Q72" s="1052"/>
      <c r="R72" s="1052"/>
      <c r="S72" s="1052"/>
      <c r="T72" s="1052"/>
      <c r="U72" s="1052"/>
      <c r="W72" s="987">
        <f>B71+E71+H71+K71+N71</f>
        <v>656</v>
      </c>
    </row>
    <row r="73" spans="1:21" ht="20.25">
      <c r="A73" s="1051"/>
      <c r="B73" s="1052"/>
      <c r="C73" s="1052"/>
      <c r="D73" s="1052"/>
      <c r="E73" s="1052"/>
      <c r="F73" s="1052"/>
      <c r="G73" s="1052"/>
      <c r="H73" s="1052"/>
      <c r="I73" s="1052"/>
      <c r="J73" s="1052"/>
      <c r="K73" s="1052"/>
      <c r="L73" s="1052"/>
      <c r="M73" s="1052"/>
      <c r="N73" s="1052"/>
      <c r="O73" s="1052"/>
      <c r="P73" s="1052"/>
      <c r="Q73" s="1052"/>
      <c r="R73" s="1052"/>
      <c r="S73" s="1052"/>
      <c r="T73" s="1052"/>
      <c r="U73" s="1052"/>
    </row>
    <row r="74" spans="1:21" ht="20.25">
      <c r="A74" s="2656"/>
      <c r="B74" s="2656"/>
      <c r="C74" s="2656"/>
      <c r="D74" s="2656"/>
      <c r="E74" s="2656"/>
      <c r="F74" s="2656"/>
      <c r="G74" s="2656"/>
      <c r="H74" s="2656"/>
      <c r="I74" s="2656"/>
      <c r="J74" s="2656"/>
      <c r="K74" s="2656"/>
      <c r="L74" s="2656"/>
      <c r="M74" s="2656"/>
      <c r="N74" s="2656"/>
      <c r="O74" s="2656"/>
      <c r="P74" s="2656"/>
      <c r="Q74" s="2656"/>
      <c r="R74" s="2656"/>
      <c r="S74" s="2656"/>
      <c r="T74" s="2036"/>
      <c r="U74" s="2036"/>
    </row>
    <row r="75" spans="1:21" ht="20.25">
      <c r="A75" s="1051"/>
      <c r="B75" s="1052"/>
      <c r="C75" s="1052"/>
      <c r="D75" s="1052"/>
      <c r="E75" s="1052"/>
      <c r="F75" s="1052"/>
      <c r="G75" s="1052"/>
      <c r="H75" s="1052"/>
      <c r="I75" s="1052"/>
      <c r="J75" s="1052"/>
      <c r="K75" s="1052"/>
      <c r="L75" s="1052"/>
      <c r="M75" s="1052"/>
      <c r="N75" s="1052"/>
      <c r="O75" s="1052"/>
      <c r="P75" s="1052"/>
      <c r="Q75" s="1052"/>
      <c r="R75" s="1052"/>
      <c r="S75" s="1052"/>
      <c r="T75" s="1052"/>
      <c r="U75" s="1052"/>
    </row>
    <row r="77" spans="1:21" ht="20.25">
      <c r="A77" s="1054"/>
      <c r="B77" s="1052"/>
      <c r="C77" s="1052"/>
      <c r="D77" s="1052"/>
      <c r="E77" s="1052"/>
      <c r="F77" s="1052"/>
      <c r="G77" s="1052"/>
      <c r="H77" s="1052"/>
      <c r="I77" s="1052"/>
      <c r="J77" s="1052"/>
      <c r="K77" s="1052"/>
      <c r="L77" s="1052"/>
      <c r="M77" s="1052"/>
      <c r="N77" s="1052"/>
      <c r="O77" s="1052"/>
      <c r="P77" s="1052"/>
      <c r="Q77" s="1052"/>
      <c r="R77" s="1052"/>
      <c r="S77" s="1052"/>
      <c r="T77" s="1052"/>
      <c r="U77" s="1052"/>
    </row>
  </sheetData>
  <sheetProtection/>
  <mergeCells count="10">
    <mergeCell ref="A74:S74"/>
    <mergeCell ref="A1:S1"/>
    <mergeCell ref="A2:S2"/>
    <mergeCell ref="N4:P5"/>
    <mergeCell ref="Q4:S5"/>
    <mergeCell ref="A4:A6"/>
    <mergeCell ref="B4:D5"/>
    <mergeCell ref="E4:G5"/>
    <mergeCell ref="H4:J5"/>
    <mergeCell ref="K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</sheetPr>
  <dimension ref="A1:U33"/>
  <sheetViews>
    <sheetView zoomScale="50" zoomScaleNormal="50" zoomScalePageLayoutView="0" workbookViewId="0" topLeftCell="A1">
      <selection activeCell="AA45" sqref="AA45"/>
    </sheetView>
  </sheetViews>
  <sheetFormatPr defaultColWidth="9.00390625" defaultRowHeight="12.75"/>
  <cols>
    <col min="1" max="1" width="73.25390625" style="986" customWidth="1"/>
    <col min="2" max="19" width="9.125" style="986" customWidth="1"/>
    <col min="20" max="20" width="11.75390625" style="986" customWidth="1"/>
    <col min="21" max="16384" width="9.125" style="986" customWidth="1"/>
  </cols>
  <sheetData>
    <row r="1" spans="1:19" ht="54" customHeight="1">
      <c r="A1" s="2657" t="s">
        <v>179</v>
      </c>
      <c r="B1" s="2657"/>
      <c r="C1" s="2657"/>
      <c r="D1" s="2657"/>
      <c r="E1" s="2657"/>
      <c r="F1" s="2657"/>
      <c r="G1" s="2657"/>
      <c r="H1" s="2657"/>
      <c r="I1" s="2657"/>
      <c r="J1" s="2657"/>
      <c r="K1" s="2657"/>
      <c r="L1" s="2657"/>
      <c r="M1" s="2657"/>
      <c r="N1" s="2657"/>
      <c r="O1" s="2657"/>
      <c r="P1" s="2657"/>
      <c r="Q1" s="2657"/>
      <c r="R1" s="2657"/>
      <c r="S1" s="2657"/>
    </row>
    <row r="2" spans="1:19" ht="30" customHeight="1">
      <c r="A2" s="2657" t="s">
        <v>366</v>
      </c>
      <c r="B2" s="2657"/>
      <c r="C2" s="2657"/>
      <c r="D2" s="2657"/>
      <c r="E2" s="2657"/>
      <c r="F2" s="2657"/>
      <c r="G2" s="2657"/>
      <c r="H2" s="2657"/>
      <c r="I2" s="2657"/>
      <c r="J2" s="2657"/>
      <c r="K2" s="2657"/>
      <c r="L2" s="2657"/>
      <c r="M2" s="2657"/>
      <c r="N2" s="2657"/>
      <c r="O2" s="2657"/>
      <c r="P2" s="2657"/>
      <c r="Q2" s="2657"/>
      <c r="R2" s="2657"/>
      <c r="S2" s="2657"/>
    </row>
    <row r="3" spans="1:19" ht="21" thickBot="1">
      <c r="A3" s="2037"/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9"/>
    </row>
    <row r="4" spans="1:19" ht="24.75" customHeight="1">
      <c r="A4" s="2668" t="s">
        <v>9</v>
      </c>
      <c r="B4" s="2658" t="s">
        <v>0</v>
      </c>
      <c r="C4" s="2675"/>
      <c r="D4" s="2680"/>
      <c r="E4" s="2658" t="s">
        <v>1</v>
      </c>
      <c r="F4" s="2675"/>
      <c r="G4" s="2680"/>
      <c r="H4" s="2658" t="s">
        <v>2</v>
      </c>
      <c r="I4" s="2675"/>
      <c r="J4" s="2680"/>
      <c r="K4" s="2658" t="s">
        <v>3</v>
      </c>
      <c r="L4" s="2675"/>
      <c r="M4" s="2680"/>
      <c r="N4" s="2658">
        <v>5</v>
      </c>
      <c r="O4" s="2675"/>
      <c r="P4" s="2680"/>
      <c r="Q4" s="2662" t="s">
        <v>6</v>
      </c>
      <c r="R4" s="2663"/>
      <c r="S4" s="2664"/>
    </row>
    <row r="5" spans="1:19" ht="42" customHeight="1" thickBot="1">
      <c r="A5" s="2669"/>
      <c r="B5" s="2681"/>
      <c r="C5" s="2682"/>
      <c r="D5" s="2683"/>
      <c r="E5" s="2681"/>
      <c r="F5" s="2682"/>
      <c r="G5" s="2683"/>
      <c r="H5" s="2681"/>
      <c r="I5" s="2682"/>
      <c r="J5" s="2683"/>
      <c r="K5" s="2681"/>
      <c r="L5" s="2682"/>
      <c r="M5" s="2683"/>
      <c r="N5" s="2681"/>
      <c r="O5" s="2682"/>
      <c r="P5" s="2683"/>
      <c r="Q5" s="2665"/>
      <c r="R5" s="2666"/>
      <c r="S5" s="2667"/>
    </row>
    <row r="6" spans="1:19" ht="185.25" thickBot="1">
      <c r="A6" s="2679"/>
      <c r="B6" s="990" t="s">
        <v>27</v>
      </c>
      <c r="C6" s="990" t="s">
        <v>28</v>
      </c>
      <c r="D6" s="990" t="s">
        <v>4</v>
      </c>
      <c r="E6" s="990" t="s">
        <v>27</v>
      </c>
      <c r="F6" s="990" t="s">
        <v>28</v>
      </c>
      <c r="G6" s="990" t="s">
        <v>4</v>
      </c>
      <c r="H6" s="990" t="s">
        <v>27</v>
      </c>
      <c r="I6" s="990" t="s">
        <v>28</v>
      </c>
      <c r="J6" s="990" t="s">
        <v>4</v>
      </c>
      <c r="K6" s="990" t="s">
        <v>27</v>
      </c>
      <c r="L6" s="990" t="s">
        <v>28</v>
      </c>
      <c r="M6" s="990" t="s">
        <v>4</v>
      </c>
      <c r="N6" s="990" t="s">
        <v>27</v>
      </c>
      <c r="O6" s="990" t="s">
        <v>28</v>
      </c>
      <c r="P6" s="990" t="s">
        <v>4</v>
      </c>
      <c r="Q6" s="990" t="s">
        <v>27</v>
      </c>
      <c r="R6" s="990" t="s">
        <v>28</v>
      </c>
      <c r="S6" s="990" t="s">
        <v>4</v>
      </c>
    </row>
    <row r="7" spans="1:21" ht="21" thickBot="1">
      <c r="A7" s="1059" t="s">
        <v>22</v>
      </c>
      <c r="B7" s="992"/>
      <c r="C7" s="993"/>
      <c r="D7" s="994"/>
      <c r="E7" s="995"/>
      <c r="F7" s="995"/>
      <c r="G7" s="996"/>
      <c r="H7" s="992"/>
      <c r="I7" s="995"/>
      <c r="J7" s="997"/>
      <c r="K7" s="995"/>
      <c r="L7" s="995"/>
      <c r="M7" s="996"/>
      <c r="N7" s="992"/>
      <c r="O7" s="995"/>
      <c r="P7" s="997"/>
      <c r="Q7" s="998"/>
      <c r="R7" s="998"/>
      <c r="S7" s="999"/>
      <c r="U7" s="1209"/>
    </row>
    <row r="8" spans="1:21" ht="20.25">
      <c r="A8" s="985" t="s">
        <v>182</v>
      </c>
      <c r="B8" s="1000">
        <v>10</v>
      </c>
      <c r="C8" s="1001">
        <v>13</v>
      </c>
      <c r="D8" s="1003">
        <v>23</v>
      </c>
      <c r="E8" s="1004">
        <v>0</v>
      </c>
      <c r="F8" s="1001">
        <v>0</v>
      </c>
      <c r="G8" s="1003">
        <v>0</v>
      </c>
      <c r="H8" s="1004">
        <v>0</v>
      </c>
      <c r="I8" s="1001">
        <v>0</v>
      </c>
      <c r="J8" s="1002">
        <v>0</v>
      </c>
      <c r="K8" s="1000">
        <v>0</v>
      </c>
      <c r="L8" s="1001">
        <v>0</v>
      </c>
      <c r="M8" s="1003">
        <v>0</v>
      </c>
      <c r="N8" s="1004">
        <v>0</v>
      </c>
      <c r="O8" s="1001">
        <v>0</v>
      </c>
      <c r="P8" s="1001">
        <v>0</v>
      </c>
      <c r="Q8" s="1001">
        <v>10</v>
      </c>
      <c r="R8" s="1001">
        <v>13</v>
      </c>
      <c r="S8" s="1003">
        <v>23</v>
      </c>
      <c r="U8" s="1209"/>
    </row>
    <row r="9" spans="1:21" ht="20.25">
      <c r="A9" s="981" t="s">
        <v>183</v>
      </c>
      <c r="B9" s="1005">
        <v>10</v>
      </c>
      <c r="C9" s="1006">
        <v>2</v>
      </c>
      <c r="D9" s="1008">
        <v>12</v>
      </c>
      <c r="E9" s="1009">
        <v>0</v>
      </c>
      <c r="F9" s="1006">
        <v>0</v>
      </c>
      <c r="G9" s="1008">
        <v>0</v>
      </c>
      <c r="H9" s="1009">
        <v>0</v>
      </c>
      <c r="I9" s="1006">
        <v>0</v>
      </c>
      <c r="J9" s="1007">
        <v>0</v>
      </c>
      <c r="K9" s="1005">
        <v>0</v>
      </c>
      <c r="L9" s="1006">
        <v>0</v>
      </c>
      <c r="M9" s="1008">
        <v>0</v>
      </c>
      <c r="N9" s="1009">
        <v>0</v>
      </c>
      <c r="O9" s="1006">
        <v>0</v>
      </c>
      <c r="P9" s="1006">
        <v>0</v>
      </c>
      <c r="Q9" s="1006">
        <v>10</v>
      </c>
      <c r="R9" s="1006">
        <v>2</v>
      </c>
      <c r="S9" s="1008">
        <v>12</v>
      </c>
      <c r="U9" s="1209"/>
    </row>
    <row r="10" spans="1:21" ht="21" thickBot="1">
      <c r="A10" s="980" t="s">
        <v>191</v>
      </c>
      <c r="B10" s="1020">
        <v>0</v>
      </c>
      <c r="C10" s="1021">
        <v>0</v>
      </c>
      <c r="D10" s="1023">
        <v>0</v>
      </c>
      <c r="E10" s="1024">
        <v>0</v>
      </c>
      <c r="F10" s="1021">
        <v>0</v>
      </c>
      <c r="G10" s="1023">
        <v>0</v>
      </c>
      <c r="H10" s="1024">
        <v>0</v>
      </c>
      <c r="I10" s="1021">
        <v>7</v>
      </c>
      <c r="J10" s="1022">
        <v>7</v>
      </c>
      <c r="K10" s="1020">
        <v>0</v>
      </c>
      <c r="L10" s="1021">
        <v>1</v>
      </c>
      <c r="M10" s="1023">
        <v>1</v>
      </c>
      <c r="N10" s="1024">
        <v>0</v>
      </c>
      <c r="O10" s="1021">
        <v>0</v>
      </c>
      <c r="P10" s="1021">
        <v>0</v>
      </c>
      <c r="Q10" s="1021">
        <v>0</v>
      </c>
      <c r="R10" s="1021">
        <v>8</v>
      </c>
      <c r="S10" s="1023">
        <v>8</v>
      </c>
      <c r="U10" s="1209"/>
    </row>
    <row r="11" spans="1:21" ht="24" customHeight="1" thickBot="1">
      <c r="A11" s="1060" t="s">
        <v>16</v>
      </c>
      <c r="B11" s="1061">
        <v>20</v>
      </c>
      <c r="C11" s="1061">
        <v>15</v>
      </c>
      <c r="D11" s="1061">
        <v>35</v>
      </c>
      <c r="E11" s="1061">
        <v>0</v>
      </c>
      <c r="F11" s="1061">
        <v>0</v>
      </c>
      <c r="G11" s="1061">
        <v>0</v>
      </c>
      <c r="H11" s="1061">
        <v>0</v>
      </c>
      <c r="I11" s="1061">
        <v>7</v>
      </c>
      <c r="J11" s="1061">
        <v>7</v>
      </c>
      <c r="K11" s="1061">
        <v>0</v>
      </c>
      <c r="L11" s="1061">
        <v>1</v>
      </c>
      <c r="M11" s="1061">
        <v>1</v>
      </c>
      <c r="N11" s="1061">
        <v>0</v>
      </c>
      <c r="O11" s="1061">
        <v>0</v>
      </c>
      <c r="P11" s="1061">
        <v>0</v>
      </c>
      <c r="Q11" s="1061">
        <v>20</v>
      </c>
      <c r="R11" s="1061">
        <v>23</v>
      </c>
      <c r="S11" s="1061">
        <v>43</v>
      </c>
      <c r="U11" s="1209"/>
    </row>
    <row r="12" spans="1:19" ht="21" thickBot="1">
      <c r="A12" s="1025" t="s">
        <v>23</v>
      </c>
      <c r="B12" s="1062"/>
      <c r="C12" s="1063"/>
      <c r="D12" s="1048"/>
      <c r="E12" s="1062"/>
      <c r="F12" s="1063"/>
      <c r="G12" s="1048"/>
      <c r="H12" s="1062"/>
      <c r="I12" s="1063"/>
      <c r="J12" s="1048"/>
      <c r="K12" s="1062"/>
      <c r="L12" s="1063"/>
      <c r="M12" s="1048"/>
      <c r="N12" s="1062"/>
      <c r="O12" s="1063"/>
      <c r="P12" s="1048"/>
      <c r="Q12" s="1062"/>
      <c r="R12" s="1063"/>
      <c r="S12" s="1048"/>
    </row>
    <row r="13" spans="1:19" ht="21" thickBot="1">
      <c r="A13" s="1025" t="s">
        <v>11</v>
      </c>
      <c r="B13" s="1064"/>
      <c r="C13" s="1065"/>
      <c r="D13" s="1066"/>
      <c r="E13" s="1064"/>
      <c r="F13" s="1065"/>
      <c r="G13" s="1066"/>
      <c r="H13" s="1064"/>
      <c r="I13" s="1065"/>
      <c r="J13" s="1066"/>
      <c r="K13" s="1064"/>
      <c r="L13" s="1065"/>
      <c r="M13" s="1066"/>
      <c r="N13" s="1061"/>
      <c r="O13" s="1067"/>
      <c r="P13" s="1066"/>
      <c r="Q13" s="1036"/>
      <c r="R13" s="1037"/>
      <c r="S13" s="1038"/>
    </row>
    <row r="14" spans="1:19" ht="20.25">
      <c r="A14" s="985" t="s">
        <v>182</v>
      </c>
      <c r="B14" s="1068">
        <v>10</v>
      </c>
      <c r="C14" s="1069">
        <v>13</v>
      </c>
      <c r="D14" s="1070">
        <v>23</v>
      </c>
      <c r="E14" s="1068">
        <v>0</v>
      </c>
      <c r="F14" s="1069">
        <v>0</v>
      </c>
      <c r="G14" s="1071">
        <v>0</v>
      </c>
      <c r="H14" s="1068">
        <v>0</v>
      </c>
      <c r="I14" s="1069">
        <v>0</v>
      </c>
      <c r="J14" s="1071">
        <v>0</v>
      </c>
      <c r="K14" s="1068">
        <v>0</v>
      </c>
      <c r="L14" s="1069">
        <v>0</v>
      </c>
      <c r="M14" s="1071">
        <v>0</v>
      </c>
      <c r="N14" s="1068">
        <v>0</v>
      </c>
      <c r="O14" s="1069">
        <v>0</v>
      </c>
      <c r="P14" s="1071">
        <v>0</v>
      </c>
      <c r="Q14" s="1072">
        <v>10</v>
      </c>
      <c r="R14" s="1073">
        <v>13</v>
      </c>
      <c r="S14" s="1074">
        <v>23</v>
      </c>
    </row>
    <row r="15" spans="1:19" ht="20.25">
      <c r="A15" s="981" t="s">
        <v>183</v>
      </c>
      <c r="B15" s="1031">
        <v>10</v>
      </c>
      <c r="C15" s="1032">
        <v>2</v>
      </c>
      <c r="D15" s="1070">
        <v>12</v>
      </c>
      <c r="E15" s="1031">
        <v>0</v>
      </c>
      <c r="F15" s="1032">
        <v>0</v>
      </c>
      <c r="G15" s="1070">
        <v>0</v>
      </c>
      <c r="H15" s="1031">
        <v>0</v>
      </c>
      <c r="I15" s="1032">
        <v>0</v>
      </c>
      <c r="J15" s="1070">
        <v>0</v>
      </c>
      <c r="K15" s="1031">
        <v>0</v>
      </c>
      <c r="L15" s="1032">
        <v>0</v>
      </c>
      <c r="M15" s="1070">
        <v>0</v>
      </c>
      <c r="N15" s="1031">
        <v>0</v>
      </c>
      <c r="O15" s="1032">
        <v>0</v>
      </c>
      <c r="P15" s="1070">
        <v>0</v>
      </c>
      <c r="Q15" s="1075">
        <v>10</v>
      </c>
      <c r="R15" s="1076">
        <v>2</v>
      </c>
      <c r="S15" s="1077">
        <v>12</v>
      </c>
    </row>
    <row r="16" spans="1:19" ht="21" thickBot="1">
      <c r="A16" s="980" t="s">
        <v>191</v>
      </c>
      <c r="B16" s="1034">
        <v>0</v>
      </c>
      <c r="C16" s="1035">
        <v>0</v>
      </c>
      <c r="D16" s="1078">
        <v>0</v>
      </c>
      <c r="E16" s="1034">
        <v>0</v>
      </c>
      <c r="F16" s="1035">
        <v>0</v>
      </c>
      <c r="G16" s="1078">
        <v>0</v>
      </c>
      <c r="H16" s="1034">
        <v>0</v>
      </c>
      <c r="I16" s="1035">
        <v>7</v>
      </c>
      <c r="J16" s="1078">
        <v>7</v>
      </c>
      <c r="K16" s="1034">
        <v>0</v>
      </c>
      <c r="L16" s="1035">
        <v>1</v>
      </c>
      <c r="M16" s="1078">
        <v>1</v>
      </c>
      <c r="N16" s="1034">
        <v>0</v>
      </c>
      <c r="O16" s="1035">
        <v>0</v>
      </c>
      <c r="P16" s="1078">
        <v>0</v>
      </c>
      <c r="Q16" s="1079">
        <v>0</v>
      </c>
      <c r="R16" s="1080">
        <v>8</v>
      </c>
      <c r="S16" s="1081">
        <v>8</v>
      </c>
    </row>
    <row r="17" spans="1:19" ht="27" customHeight="1" thickBot="1">
      <c r="A17" s="1082" t="s">
        <v>8</v>
      </c>
      <c r="B17" s="1062">
        <v>20</v>
      </c>
      <c r="C17" s="1062">
        <v>15</v>
      </c>
      <c r="D17" s="1062">
        <v>35</v>
      </c>
      <c r="E17" s="1062">
        <v>0</v>
      </c>
      <c r="F17" s="1062">
        <v>0</v>
      </c>
      <c r="G17" s="1062">
        <v>0</v>
      </c>
      <c r="H17" s="1062">
        <v>0</v>
      </c>
      <c r="I17" s="1062">
        <v>7</v>
      </c>
      <c r="J17" s="1062">
        <v>7</v>
      </c>
      <c r="K17" s="1062">
        <v>0</v>
      </c>
      <c r="L17" s="1062">
        <v>1</v>
      </c>
      <c r="M17" s="1062">
        <v>1</v>
      </c>
      <c r="N17" s="1062">
        <v>0</v>
      </c>
      <c r="O17" s="1062">
        <v>0</v>
      </c>
      <c r="P17" s="1062">
        <v>0</v>
      </c>
      <c r="Q17" s="1062">
        <v>20</v>
      </c>
      <c r="R17" s="1062">
        <v>23</v>
      </c>
      <c r="S17" s="1083">
        <v>43</v>
      </c>
    </row>
    <row r="18" spans="1:19" ht="21" thickBot="1">
      <c r="A18" s="1210" t="s">
        <v>26</v>
      </c>
      <c r="B18" s="1084"/>
      <c r="C18" s="1085"/>
      <c r="D18" s="1086"/>
      <c r="E18" s="1084"/>
      <c r="F18" s="1085"/>
      <c r="G18" s="1086"/>
      <c r="H18" s="1084"/>
      <c r="I18" s="1085"/>
      <c r="J18" s="1086"/>
      <c r="K18" s="1084"/>
      <c r="L18" s="1085"/>
      <c r="M18" s="1086"/>
      <c r="N18" s="1084"/>
      <c r="O18" s="1085"/>
      <c r="P18" s="1086"/>
      <c r="Q18" s="1087"/>
      <c r="R18" s="1085"/>
      <c r="S18" s="1088"/>
    </row>
    <row r="19" spans="1:19" ht="20.25">
      <c r="A19" s="985" t="s">
        <v>182</v>
      </c>
      <c r="B19" s="1089">
        <v>0</v>
      </c>
      <c r="C19" s="1090">
        <v>0</v>
      </c>
      <c r="D19" s="1003">
        <v>0</v>
      </c>
      <c r="E19" s="1089">
        <v>0</v>
      </c>
      <c r="F19" s="1090">
        <v>0</v>
      </c>
      <c r="G19" s="1003">
        <v>0</v>
      </c>
      <c r="H19" s="1089">
        <v>0</v>
      </c>
      <c r="I19" s="1090">
        <v>0</v>
      </c>
      <c r="J19" s="1003">
        <v>0</v>
      </c>
      <c r="K19" s="1089">
        <v>0</v>
      </c>
      <c r="L19" s="1090">
        <v>0</v>
      </c>
      <c r="M19" s="1003">
        <v>0</v>
      </c>
      <c r="N19" s="1089">
        <v>0</v>
      </c>
      <c r="O19" s="1090">
        <v>0</v>
      </c>
      <c r="P19" s="1003">
        <v>0</v>
      </c>
      <c r="Q19" s="1072">
        <v>0</v>
      </c>
      <c r="R19" s="1073">
        <v>0</v>
      </c>
      <c r="S19" s="1074">
        <v>0</v>
      </c>
    </row>
    <row r="20" spans="1:19" ht="20.25">
      <c r="A20" s="981" t="s">
        <v>183</v>
      </c>
      <c r="B20" s="1040">
        <v>0</v>
      </c>
      <c r="C20" s="1041">
        <v>0</v>
      </c>
      <c r="D20" s="1008">
        <v>0</v>
      </c>
      <c r="E20" s="1040">
        <v>0</v>
      </c>
      <c r="F20" s="1041">
        <v>0</v>
      </c>
      <c r="G20" s="1008">
        <v>0</v>
      </c>
      <c r="H20" s="1040">
        <v>0</v>
      </c>
      <c r="I20" s="1041">
        <v>0</v>
      </c>
      <c r="J20" s="1008">
        <v>0</v>
      </c>
      <c r="K20" s="1040">
        <v>0</v>
      </c>
      <c r="L20" s="1041">
        <v>0</v>
      </c>
      <c r="M20" s="1008">
        <v>0</v>
      </c>
      <c r="N20" s="1040">
        <v>0</v>
      </c>
      <c r="O20" s="1041">
        <v>0</v>
      </c>
      <c r="P20" s="1008">
        <v>0</v>
      </c>
      <c r="Q20" s="1075">
        <v>0</v>
      </c>
      <c r="R20" s="1076">
        <v>0</v>
      </c>
      <c r="S20" s="1077">
        <v>0</v>
      </c>
    </row>
    <row r="21" spans="1:19" ht="21" thickBot="1">
      <c r="A21" s="980" t="s">
        <v>191</v>
      </c>
      <c r="B21" s="1042">
        <v>0</v>
      </c>
      <c r="C21" s="1043">
        <v>0</v>
      </c>
      <c r="D21" s="1008">
        <v>0</v>
      </c>
      <c r="E21" s="1042">
        <v>0</v>
      </c>
      <c r="F21" s="1043">
        <v>0</v>
      </c>
      <c r="G21" s="1008">
        <v>0</v>
      </c>
      <c r="H21" s="1042">
        <v>0</v>
      </c>
      <c r="I21" s="1043">
        <v>0</v>
      </c>
      <c r="J21" s="1008">
        <v>0</v>
      </c>
      <c r="K21" s="1042">
        <v>0</v>
      </c>
      <c r="L21" s="1043">
        <v>0</v>
      </c>
      <c r="M21" s="1008">
        <v>0</v>
      </c>
      <c r="N21" s="1042">
        <v>0</v>
      </c>
      <c r="O21" s="1043">
        <v>0</v>
      </c>
      <c r="P21" s="1008">
        <v>0</v>
      </c>
      <c r="Q21" s="1075">
        <v>0</v>
      </c>
      <c r="R21" s="1076">
        <v>0</v>
      </c>
      <c r="S21" s="1077">
        <v>0</v>
      </c>
    </row>
    <row r="22" spans="1:19" ht="35.25" customHeight="1" thickBot="1">
      <c r="A22" s="1060" t="s">
        <v>13</v>
      </c>
      <c r="B22" s="1091">
        <v>0</v>
      </c>
      <c r="C22" s="1091">
        <v>0</v>
      </c>
      <c r="D22" s="1091">
        <v>0</v>
      </c>
      <c r="E22" s="1091">
        <v>0</v>
      </c>
      <c r="F22" s="1091">
        <v>0</v>
      </c>
      <c r="G22" s="1091">
        <v>0</v>
      </c>
      <c r="H22" s="1091">
        <v>0</v>
      </c>
      <c r="I22" s="1091">
        <v>0</v>
      </c>
      <c r="J22" s="1091">
        <v>0</v>
      </c>
      <c r="K22" s="1091">
        <v>0</v>
      </c>
      <c r="L22" s="1091">
        <v>0</v>
      </c>
      <c r="M22" s="1091">
        <v>0</v>
      </c>
      <c r="N22" s="1091">
        <v>0</v>
      </c>
      <c r="O22" s="1091">
        <v>0</v>
      </c>
      <c r="P22" s="1091">
        <v>0</v>
      </c>
      <c r="Q22" s="1091">
        <v>0</v>
      </c>
      <c r="R22" s="1091">
        <v>0</v>
      </c>
      <c r="S22" s="1091">
        <v>0</v>
      </c>
    </row>
    <row r="23" spans="1:19" ht="32.25" customHeight="1" thickBot="1">
      <c r="A23" s="2001" t="s">
        <v>236</v>
      </c>
      <c r="B23" s="1092">
        <v>20</v>
      </c>
      <c r="C23" s="1092">
        <v>15</v>
      </c>
      <c r="D23" s="1092">
        <v>35</v>
      </c>
      <c r="E23" s="1092">
        <v>0</v>
      </c>
      <c r="F23" s="1092">
        <v>0</v>
      </c>
      <c r="G23" s="1092">
        <v>0</v>
      </c>
      <c r="H23" s="1092">
        <v>0</v>
      </c>
      <c r="I23" s="1092">
        <v>7</v>
      </c>
      <c r="J23" s="1092">
        <v>7</v>
      </c>
      <c r="K23" s="1092">
        <v>0</v>
      </c>
      <c r="L23" s="1092">
        <v>1</v>
      </c>
      <c r="M23" s="1092">
        <v>1</v>
      </c>
      <c r="N23" s="1092">
        <v>0</v>
      </c>
      <c r="O23" s="1092">
        <v>0</v>
      </c>
      <c r="P23" s="1092">
        <v>0</v>
      </c>
      <c r="Q23" s="1092">
        <v>20</v>
      </c>
      <c r="R23" s="1092">
        <v>23</v>
      </c>
      <c r="S23" s="1092">
        <v>43</v>
      </c>
    </row>
    <row r="24" spans="1:19" ht="20.25">
      <c r="A24" s="1141"/>
      <c r="B24" s="1141"/>
      <c r="C24" s="1141"/>
      <c r="D24" s="1141"/>
      <c r="E24" s="1141"/>
      <c r="F24" s="1141"/>
      <c r="G24" s="1141"/>
      <c r="H24" s="1141"/>
      <c r="I24" s="1141"/>
      <c r="J24" s="1141"/>
      <c r="K24" s="1141"/>
      <c r="L24" s="1141"/>
      <c r="M24" s="1141"/>
      <c r="N24" s="1141"/>
      <c r="O24" s="1141"/>
      <c r="P24" s="1141"/>
      <c r="Q24" s="1141"/>
      <c r="R24" s="1141"/>
      <c r="S24" s="1141"/>
    </row>
    <row r="25" spans="1:19" ht="20.25">
      <c r="A25" s="1141"/>
      <c r="B25" s="1141"/>
      <c r="C25" s="1141"/>
      <c r="D25" s="1141"/>
      <c r="E25" s="1141"/>
      <c r="F25" s="1141"/>
      <c r="G25" s="1141"/>
      <c r="H25" s="1141"/>
      <c r="I25" s="1141"/>
      <c r="J25" s="1141"/>
      <c r="K25" s="1141"/>
      <c r="L25" s="1141"/>
      <c r="M25" s="1141"/>
      <c r="N25" s="1141"/>
      <c r="O25" s="1141"/>
      <c r="P25" s="1141"/>
      <c r="Q25" s="1141"/>
      <c r="R25" s="1141"/>
      <c r="S25" s="1141"/>
    </row>
    <row r="26" spans="1:19" ht="20.25">
      <c r="A26" s="1141"/>
      <c r="B26" s="1141"/>
      <c r="C26" s="1141"/>
      <c r="D26" s="1141"/>
      <c r="E26" s="1141"/>
      <c r="F26" s="1141"/>
      <c r="G26" s="1141"/>
      <c r="H26" s="1141"/>
      <c r="I26" s="1141"/>
      <c r="J26" s="1141"/>
      <c r="K26" s="1141"/>
      <c r="L26" s="1141"/>
      <c r="M26" s="1141"/>
      <c r="N26" s="1141"/>
      <c r="O26" s="1141"/>
      <c r="P26" s="1141"/>
      <c r="Q26" s="1141"/>
      <c r="R26" s="1141"/>
      <c r="S26" s="1141"/>
    </row>
    <row r="27" spans="1:19" ht="20.25">
      <c r="A27" s="1141"/>
      <c r="B27" s="1141"/>
      <c r="C27" s="1141"/>
      <c r="D27" s="1141"/>
      <c r="E27" s="1141"/>
      <c r="F27" s="1141"/>
      <c r="G27" s="1141"/>
      <c r="H27" s="1141"/>
      <c r="I27" s="1141"/>
      <c r="J27" s="1141"/>
      <c r="K27" s="1141"/>
      <c r="L27" s="1141"/>
      <c r="M27" s="1141"/>
      <c r="N27" s="1141"/>
      <c r="O27" s="1141"/>
      <c r="P27" s="1141"/>
      <c r="Q27" s="1141"/>
      <c r="R27" s="1141"/>
      <c r="S27" s="1141"/>
    </row>
    <row r="28" spans="1:19" ht="20.25">
      <c r="A28" s="1141"/>
      <c r="B28" s="1141"/>
      <c r="C28" s="1141"/>
      <c r="D28" s="1141"/>
      <c r="E28" s="1141"/>
      <c r="F28" s="1141"/>
      <c r="G28" s="1141"/>
      <c r="H28" s="1141"/>
      <c r="I28" s="1141"/>
      <c r="J28" s="1141"/>
      <c r="K28" s="1141"/>
      <c r="L28" s="1141"/>
      <c r="M28" s="1141"/>
      <c r="N28" s="1141"/>
      <c r="O28" s="1141"/>
      <c r="P28" s="1141"/>
      <c r="Q28" s="1141"/>
      <c r="R28" s="1141"/>
      <c r="S28" s="1141"/>
    </row>
    <row r="29" spans="1:19" ht="20.25">
      <c r="A29" s="1141"/>
      <c r="B29" s="1141"/>
      <c r="C29" s="1141"/>
      <c r="D29" s="1141"/>
      <c r="E29" s="1141"/>
      <c r="F29" s="1141"/>
      <c r="G29" s="1141"/>
      <c r="H29" s="1141"/>
      <c r="I29" s="1141"/>
      <c r="J29" s="1141"/>
      <c r="K29" s="1141"/>
      <c r="L29" s="1141"/>
      <c r="M29" s="1141"/>
      <c r="N29" s="1141"/>
      <c r="O29" s="1141"/>
      <c r="P29" s="1141"/>
      <c r="Q29" s="1141"/>
      <c r="R29" s="1141"/>
      <c r="S29" s="1141"/>
    </row>
    <row r="30" spans="1:19" ht="20.25">
      <c r="A30" s="1141"/>
      <c r="B30" s="1141"/>
      <c r="C30" s="1141"/>
      <c r="D30" s="1141"/>
      <c r="E30" s="1141"/>
      <c r="F30" s="1141"/>
      <c r="G30" s="1141"/>
      <c r="H30" s="1141"/>
      <c r="I30" s="1141"/>
      <c r="J30" s="1141"/>
      <c r="K30" s="1141"/>
      <c r="L30" s="1141"/>
      <c r="M30" s="1141"/>
      <c r="N30" s="1141"/>
      <c r="O30" s="1141"/>
      <c r="P30" s="1141"/>
      <c r="Q30" s="1141"/>
      <c r="R30" s="1141"/>
      <c r="S30" s="1141"/>
    </row>
    <row r="31" spans="1:19" ht="20.25">
      <c r="A31" s="1141"/>
      <c r="B31" s="1141"/>
      <c r="C31" s="1141"/>
      <c r="D31" s="1141"/>
      <c r="E31" s="1141"/>
      <c r="F31" s="1141"/>
      <c r="G31" s="1141"/>
      <c r="H31" s="1141"/>
      <c r="I31" s="1141"/>
      <c r="J31" s="1141"/>
      <c r="K31" s="1141"/>
      <c r="L31" s="1141"/>
      <c r="M31" s="1141"/>
      <c r="N31" s="1141"/>
      <c r="O31" s="1141"/>
      <c r="P31" s="1141"/>
      <c r="Q31" s="1141"/>
      <c r="R31" s="1141"/>
      <c r="S31" s="1141"/>
    </row>
    <row r="32" spans="1:19" ht="20.25">
      <c r="A32" s="1141"/>
      <c r="B32" s="1141"/>
      <c r="C32" s="1141"/>
      <c r="D32" s="1141"/>
      <c r="E32" s="1141"/>
      <c r="F32" s="1141"/>
      <c r="G32" s="1141"/>
      <c r="H32" s="1141"/>
      <c r="I32" s="1141"/>
      <c r="J32" s="1141"/>
      <c r="K32" s="1141"/>
      <c r="L32" s="1141"/>
      <c r="M32" s="1141"/>
      <c r="N32" s="1141"/>
      <c r="O32" s="1141"/>
      <c r="P32" s="1141"/>
      <c r="Q32" s="1141"/>
      <c r="R32" s="1141"/>
      <c r="S32" s="1141"/>
    </row>
    <row r="33" spans="1:19" ht="20.25">
      <c r="A33" s="1141"/>
      <c r="B33" s="1141"/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</row>
  </sheetData>
  <sheetProtection/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</sheetPr>
  <dimension ref="A1:Y26"/>
  <sheetViews>
    <sheetView view="pageBreakPreview" zoomScale="60" zoomScaleNormal="50" zoomScalePageLayoutView="0" workbookViewId="0" topLeftCell="A1">
      <selection activeCell="T17" sqref="T17"/>
    </sheetView>
  </sheetViews>
  <sheetFormatPr defaultColWidth="9.00390625" defaultRowHeight="12.75"/>
  <cols>
    <col min="1" max="1" width="87.875" style="987" customWidth="1"/>
    <col min="2" max="25" width="7.875" style="987" customWidth="1"/>
    <col min="26" max="26" width="14.25390625" style="987" customWidth="1"/>
    <col min="27" max="27" width="10.625" style="987" bestFit="1" customWidth="1"/>
    <col min="28" max="28" width="9.25390625" style="987" bestFit="1" customWidth="1"/>
    <col min="29" max="16384" width="9.125" style="987" customWidth="1"/>
  </cols>
  <sheetData>
    <row r="1" spans="1:25" ht="48" customHeight="1">
      <c r="A1" s="2657" t="s">
        <v>179</v>
      </c>
      <c r="B1" s="2657"/>
      <c r="C1" s="2657"/>
      <c r="D1" s="2657"/>
      <c r="E1" s="2657"/>
      <c r="F1" s="2657"/>
      <c r="G1" s="2657"/>
      <c r="H1" s="2657"/>
      <c r="I1" s="2657"/>
      <c r="J1" s="2657"/>
      <c r="K1" s="2657"/>
      <c r="L1" s="2657"/>
      <c r="M1" s="2657"/>
      <c r="N1" s="2657"/>
      <c r="O1" s="2657"/>
      <c r="P1" s="2657"/>
      <c r="Q1" s="2657"/>
      <c r="R1" s="2657"/>
      <c r="S1" s="2657"/>
      <c r="T1" s="2657"/>
      <c r="U1" s="2657"/>
      <c r="V1" s="2657"/>
      <c r="W1" s="2657"/>
      <c r="X1" s="2657"/>
      <c r="Y1" s="2657"/>
    </row>
    <row r="2" spans="1:25" ht="37.5" customHeight="1">
      <c r="A2" s="2657" t="s">
        <v>365</v>
      </c>
      <c r="B2" s="2657"/>
      <c r="C2" s="2657"/>
      <c r="D2" s="2657"/>
      <c r="E2" s="2657"/>
      <c r="F2" s="2657"/>
      <c r="G2" s="2657"/>
      <c r="H2" s="2657"/>
      <c r="I2" s="2657"/>
      <c r="J2" s="2657"/>
      <c r="K2" s="2657"/>
      <c r="L2" s="2657"/>
      <c r="M2" s="2657"/>
      <c r="N2" s="2657"/>
      <c r="O2" s="2657"/>
      <c r="P2" s="2657"/>
      <c r="Q2" s="2657"/>
      <c r="R2" s="2657"/>
      <c r="S2" s="2657"/>
      <c r="T2" s="2657"/>
      <c r="U2" s="2657"/>
      <c r="V2" s="2657"/>
      <c r="W2" s="2657"/>
      <c r="X2" s="2657"/>
      <c r="Y2" s="2657"/>
    </row>
    <row r="3" spans="1:25" ht="33" customHeight="1" thickBot="1">
      <c r="A3" s="2037"/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8"/>
      <c r="T3" s="988"/>
      <c r="U3" s="988"/>
      <c r="V3" s="988"/>
      <c r="W3" s="988"/>
      <c r="X3" s="988"/>
      <c r="Y3" s="988"/>
    </row>
    <row r="4" spans="1:25" ht="33" customHeight="1">
      <c r="A4" s="2668" t="s">
        <v>9</v>
      </c>
      <c r="B4" s="2658" t="s">
        <v>0</v>
      </c>
      <c r="C4" s="2675"/>
      <c r="D4" s="2680"/>
      <c r="E4" s="2658" t="s">
        <v>1</v>
      </c>
      <c r="F4" s="2675"/>
      <c r="G4" s="2680"/>
      <c r="H4" s="2658" t="s">
        <v>2</v>
      </c>
      <c r="I4" s="2675"/>
      <c r="J4" s="2680"/>
      <c r="K4" s="2658" t="s">
        <v>3</v>
      </c>
      <c r="L4" s="2675"/>
      <c r="M4" s="2680"/>
      <c r="N4" s="2038"/>
      <c r="O4" s="2038"/>
      <c r="P4" s="2038"/>
      <c r="Q4" s="2658">
        <v>5</v>
      </c>
      <c r="R4" s="2675"/>
      <c r="S4" s="2680"/>
      <c r="T4" s="2658">
        <v>6</v>
      </c>
      <c r="U4" s="2675"/>
      <c r="V4" s="2680"/>
      <c r="W4" s="2662" t="s">
        <v>25</v>
      </c>
      <c r="X4" s="2663"/>
      <c r="Y4" s="2664"/>
    </row>
    <row r="5" spans="1:25" ht="33" customHeight="1" thickBot="1">
      <c r="A5" s="2669"/>
      <c r="B5" s="2681"/>
      <c r="C5" s="2682"/>
      <c r="D5" s="2683"/>
      <c r="E5" s="2681"/>
      <c r="F5" s="2682"/>
      <c r="G5" s="2683"/>
      <c r="H5" s="2681"/>
      <c r="I5" s="2682"/>
      <c r="J5" s="2683"/>
      <c r="K5" s="2681"/>
      <c r="L5" s="2682"/>
      <c r="M5" s="2683"/>
      <c r="N5" s="2039"/>
      <c r="O5" s="2039"/>
      <c r="P5" s="2039"/>
      <c r="Q5" s="2681"/>
      <c r="R5" s="2682"/>
      <c r="S5" s="2683"/>
      <c r="T5" s="2681"/>
      <c r="U5" s="2682"/>
      <c r="V5" s="2683"/>
      <c r="W5" s="2665"/>
      <c r="X5" s="2666"/>
      <c r="Y5" s="2667"/>
    </row>
    <row r="6" spans="1:25" ht="159.75" customHeight="1" thickBot="1">
      <c r="A6" s="2670"/>
      <c r="B6" s="990" t="s">
        <v>27</v>
      </c>
      <c r="C6" s="990" t="s">
        <v>28</v>
      </c>
      <c r="D6" s="990" t="s">
        <v>4</v>
      </c>
      <c r="E6" s="990" t="s">
        <v>27</v>
      </c>
      <c r="F6" s="990" t="s">
        <v>28</v>
      </c>
      <c r="G6" s="990" t="s">
        <v>4</v>
      </c>
      <c r="H6" s="990" t="s">
        <v>27</v>
      </c>
      <c r="I6" s="990" t="s">
        <v>28</v>
      </c>
      <c r="J6" s="990" t="s">
        <v>4</v>
      </c>
      <c r="K6" s="990" t="s">
        <v>27</v>
      </c>
      <c r="L6" s="990" t="s">
        <v>28</v>
      </c>
      <c r="M6" s="990" t="s">
        <v>4</v>
      </c>
      <c r="N6" s="990"/>
      <c r="O6" s="990"/>
      <c r="P6" s="990"/>
      <c r="Q6" s="990" t="s">
        <v>27</v>
      </c>
      <c r="R6" s="990" t="s">
        <v>28</v>
      </c>
      <c r="S6" s="990" t="s">
        <v>4</v>
      </c>
      <c r="T6" s="990" t="s">
        <v>27</v>
      </c>
      <c r="U6" s="990" t="s">
        <v>28</v>
      </c>
      <c r="V6" s="990" t="s">
        <v>4</v>
      </c>
      <c r="W6" s="990" t="s">
        <v>27</v>
      </c>
      <c r="X6" s="990" t="s">
        <v>28</v>
      </c>
      <c r="Y6" s="990" t="s">
        <v>4</v>
      </c>
    </row>
    <row r="7" spans="1:25" ht="28.5" customHeight="1" thickBot="1">
      <c r="A7" s="991" t="s">
        <v>22</v>
      </c>
      <c r="B7" s="1058"/>
      <c r="C7" s="1093"/>
      <c r="D7" s="1057"/>
      <c r="E7" s="1094"/>
      <c r="F7" s="1094"/>
      <c r="G7" s="1095"/>
      <c r="H7" s="1058"/>
      <c r="I7" s="1094"/>
      <c r="J7" s="1096"/>
      <c r="K7" s="1094"/>
      <c r="L7" s="1094"/>
      <c r="M7" s="1095"/>
      <c r="N7" s="1095"/>
      <c r="O7" s="1095"/>
      <c r="P7" s="1095"/>
      <c r="Q7" s="1058"/>
      <c r="R7" s="1094"/>
      <c r="S7" s="1096"/>
      <c r="T7" s="1058"/>
      <c r="U7" s="1094"/>
      <c r="V7" s="1096"/>
      <c r="W7" s="1097"/>
      <c r="X7" s="1714"/>
      <c r="Y7" s="1715"/>
    </row>
    <row r="8" spans="1:25" ht="31.5" customHeight="1" thickBot="1">
      <c r="A8" s="1098" t="s">
        <v>325</v>
      </c>
      <c r="B8" s="1099">
        <v>25</v>
      </c>
      <c r="C8" s="1099">
        <v>3</v>
      </c>
      <c r="D8" s="1099">
        <v>28</v>
      </c>
      <c r="E8" s="1099">
        <v>43</v>
      </c>
      <c r="F8" s="1099">
        <v>0</v>
      </c>
      <c r="G8" s="1099">
        <v>43</v>
      </c>
      <c r="H8" s="1099">
        <v>0</v>
      </c>
      <c r="I8" s="1099">
        <v>26</v>
      </c>
      <c r="J8" s="1099">
        <v>26</v>
      </c>
      <c r="K8" s="1099">
        <v>0</v>
      </c>
      <c r="L8" s="1099">
        <v>16</v>
      </c>
      <c r="M8" s="1099">
        <v>16</v>
      </c>
      <c r="N8" s="1099">
        <v>0</v>
      </c>
      <c r="O8" s="1099">
        <v>0</v>
      </c>
      <c r="P8" s="1099">
        <v>0</v>
      </c>
      <c r="Q8" s="1099">
        <v>0</v>
      </c>
      <c r="R8" s="1099">
        <v>12</v>
      </c>
      <c r="S8" s="1099">
        <v>12</v>
      </c>
      <c r="T8" s="1099">
        <v>0</v>
      </c>
      <c r="U8" s="1099">
        <v>0</v>
      </c>
      <c r="V8" s="1099">
        <v>0</v>
      </c>
      <c r="W8" s="1099">
        <v>68</v>
      </c>
      <c r="X8" s="1099">
        <v>57</v>
      </c>
      <c r="Y8" s="1099">
        <v>125</v>
      </c>
    </row>
    <row r="9" spans="1:25" ht="27" customHeight="1" thickBot="1">
      <c r="A9" s="1059" t="s">
        <v>16</v>
      </c>
      <c r="B9" s="1062">
        <v>25</v>
      </c>
      <c r="C9" s="1062">
        <v>3</v>
      </c>
      <c r="D9" s="1062">
        <v>28</v>
      </c>
      <c r="E9" s="1062">
        <v>43</v>
      </c>
      <c r="F9" s="1062">
        <v>0</v>
      </c>
      <c r="G9" s="1062">
        <v>43</v>
      </c>
      <c r="H9" s="1062">
        <v>0</v>
      </c>
      <c r="I9" s="1062">
        <v>26</v>
      </c>
      <c r="J9" s="1062">
        <v>26</v>
      </c>
      <c r="K9" s="1062">
        <v>0</v>
      </c>
      <c r="L9" s="1062">
        <v>16</v>
      </c>
      <c r="M9" s="1100">
        <v>16</v>
      </c>
      <c r="N9" s="1100"/>
      <c r="O9" s="1100"/>
      <c r="P9" s="1100"/>
      <c r="Q9" s="1062">
        <v>0</v>
      </c>
      <c r="R9" s="1062">
        <v>12</v>
      </c>
      <c r="S9" s="1083">
        <v>12</v>
      </c>
      <c r="T9" s="1062">
        <v>0</v>
      </c>
      <c r="U9" s="1062">
        <v>0</v>
      </c>
      <c r="V9" s="1083">
        <v>0</v>
      </c>
      <c r="W9" s="1062">
        <v>68</v>
      </c>
      <c r="X9" s="1062">
        <v>57</v>
      </c>
      <c r="Y9" s="1083">
        <v>125</v>
      </c>
    </row>
    <row r="10" spans="1:25" ht="24" customHeight="1" thickBot="1">
      <c r="A10" s="1025" t="s">
        <v>23</v>
      </c>
      <c r="B10" s="1101"/>
      <c r="C10" s="1102"/>
      <c r="D10" s="1062"/>
      <c r="E10" s="1063"/>
      <c r="F10" s="1063"/>
      <c r="G10" s="1063"/>
      <c r="H10" s="1063"/>
      <c r="I10" s="1063"/>
      <c r="J10" s="1063"/>
      <c r="K10" s="1063"/>
      <c r="L10" s="1063"/>
      <c r="M10" s="1103"/>
      <c r="N10" s="1179"/>
      <c r="O10" s="1179"/>
      <c r="P10" s="1179"/>
      <c r="Q10" s="1062"/>
      <c r="R10" s="1063"/>
      <c r="S10" s="1048"/>
      <c r="T10" s="1062"/>
      <c r="U10" s="1063"/>
      <c r="V10" s="1048"/>
      <c r="W10" s="1062"/>
      <c r="X10" s="1063"/>
      <c r="Y10" s="1048"/>
    </row>
    <row r="11" spans="1:25" ht="24" customHeight="1" thickBot="1">
      <c r="A11" s="1026" t="s">
        <v>11</v>
      </c>
      <c r="B11" s="1045"/>
      <c r="C11" s="1046"/>
      <c r="D11" s="1104"/>
      <c r="E11" s="1105"/>
      <c r="F11" s="1106"/>
      <c r="G11" s="1107"/>
      <c r="H11" s="1108"/>
      <c r="I11" s="1106"/>
      <c r="J11" s="1104"/>
      <c r="K11" s="1105"/>
      <c r="L11" s="1106"/>
      <c r="M11" s="1104"/>
      <c r="N11" s="1716"/>
      <c r="O11" s="1716"/>
      <c r="P11" s="1716"/>
      <c r="Q11" s="1109"/>
      <c r="R11" s="1110"/>
      <c r="S11" s="1107"/>
      <c r="T11" s="1109"/>
      <c r="U11" s="1110"/>
      <c r="V11" s="1107"/>
      <c r="W11" s="1111"/>
      <c r="X11" s="1111"/>
      <c r="Y11" s="1717"/>
    </row>
    <row r="12" spans="1:25" ht="30" customHeight="1" thickBot="1">
      <c r="A12" s="1098" t="s">
        <v>325</v>
      </c>
      <c r="B12" s="1099">
        <v>25</v>
      </c>
      <c r="C12" s="1099">
        <v>3</v>
      </c>
      <c r="D12" s="1099">
        <v>28</v>
      </c>
      <c r="E12" s="1099">
        <v>38</v>
      </c>
      <c r="F12" s="1099">
        <v>0</v>
      </c>
      <c r="G12" s="1099">
        <v>38</v>
      </c>
      <c r="H12" s="1099">
        <v>0</v>
      </c>
      <c r="I12" s="1099">
        <v>26</v>
      </c>
      <c r="J12" s="1099">
        <v>26</v>
      </c>
      <c r="K12" s="1099">
        <v>0</v>
      </c>
      <c r="L12" s="1099">
        <v>16</v>
      </c>
      <c r="M12" s="1099">
        <v>16</v>
      </c>
      <c r="N12" s="1099">
        <v>0</v>
      </c>
      <c r="O12" s="1099">
        <v>0</v>
      </c>
      <c r="P12" s="1099">
        <v>0</v>
      </c>
      <c r="Q12" s="1099">
        <v>0</v>
      </c>
      <c r="R12" s="1099">
        <v>12</v>
      </c>
      <c r="S12" s="1099">
        <v>12</v>
      </c>
      <c r="T12" s="1099">
        <v>0</v>
      </c>
      <c r="U12" s="1099">
        <v>0</v>
      </c>
      <c r="V12" s="1099">
        <v>0</v>
      </c>
      <c r="W12" s="1036">
        <v>63</v>
      </c>
      <c r="X12" s="1037">
        <v>57</v>
      </c>
      <c r="Y12" s="1038">
        <v>120</v>
      </c>
    </row>
    <row r="13" spans="1:25" ht="34.5" customHeight="1" thickBot="1">
      <c r="A13" s="1113" t="s">
        <v>8</v>
      </c>
      <c r="B13" s="1101">
        <v>25</v>
      </c>
      <c r="C13" s="1101">
        <v>3</v>
      </c>
      <c r="D13" s="1101">
        <v>28</v>
      </c>
      <c r="E13" s="1101">
        <v>38</v>
      </c>
      <c r="F13" s="1101">
        <v>0</v>
      </c>
      <c r="G13" s="1101">
        <v>38</v>
      </c>
      <c r="H13" s="1101">
        <v>0</v>
      </c>
      <c r="I13" s="1101">
        <v>26</v>
      </c>
      <c r="J13" s="1101">
        <v>26</v>
      </c>
      <c r="K13" s="1101">
        <v>0</v>
      </c>
      <c r="L13" s="1101">
        <v>16</v>
      </c>
      <c r="M13" s="1114">
        <v>16</v>
      </c>
      <c r="N13" s="1114"/>
      <c r="O13" s="1114"/>
      <c r="P13" s="1114"/>
      <c r="Q13" s="1101">
        <v>0</v>
      </c>
      <c r="R13" s="1101">
        <v>12</v>
      </c>
      <c r="S13" s="1115">
        <v>12</v>
      </c>
      <c r="T13" s="1101">
        <v>0</v>
      </c>
      <c r="U13" s="1101">
        <v>0</v>
      </c>
      <c r="V13" s="1115">
        <v>0</v>
      </c>
      <c r="W13" s="1101">
        <v>63</v>
      </c>
      <c r="X13" s="1101">
        <v>57</v>
      </c>
      <c r="Y13" s="1083">
        <v>120</v>
      </c>
    </row>
    <row r="14" spans="1:25" ht="24" customHeight="1">
      <c r="A14" s="1718" t="s">
        <v>26</v>
      </c>
      <c r="B14" s="1068"/>
      <c r="C14" s="1116"/>
      <c r="D14" s="1719"/>
      <c r="E14" s="1068"/>
      <c r="F14" s="1116"/>
      <c r="G14" s="1720"/>
      <c r="H14" s="1116"/>
      <c r="I14" s="1116"/>
      <c r="J14" s="1719"/>
      <c r="K14" s="1068"/>
      <c r="L14" s="1116"/>
      <c r="M14" s="1719"/>
      <c r="N14" s="1719"/>
      <c r="O14" s="1719"/>
      <c r="P14" s="1719"/>
      <c r="Q14" s="1068"/>
      <c r="R14" s="1116"/>
      <c r="S14" s="1720"/>
      <c r="T14" s="1068"/>
      <c r="U14" s="1116"/>
      <c r="V14" s="1720"/>
      <c r="W14" s="1068"/>
      <c r="X14" s="1116"/>
      <c r="Y14" s="1721"/>
    </row>
    <row r="15" spans="1:25" ht="35.25" customHeight="1" thickBot="1">
      <c r="A15" s="1098" t="s">
        <v>325</v>
      </c>
      <c r="B15" s="1099">
        <v>0</v>
      </c>
      <c r="C15" s="1099">
        <v>0</v>
      </c>
      <c r="D15" s="1099">
        <v>0</v>
      </c>
      <c r="E15" s="1099">
        <v>5</v>
      </c>
      <c r="F15" s="1099">
        <v>0</v>
      </c>
      <c r="G15" s="1099">
        <v>5</v>
      </c>
      <c r="H15" s="1099">
        <v>0</v>
      </c>
      <c r="I15" s="1099">
        <v>0</v>
      </c>
      <c r="J15" s="1099">
        <v>0</v>
      </c>
      <c r="K15" s="1099">
        <v>0</v>
      </c>
      <c r="L15" s="1099">
        <v>0</v>
      </c>
      <c r="M15" s="1099">
        <v>0</v>
      </c>
      <c r="N15" s="1099">
        <v>0</v>
      </c>
      <c r="O15" s="1099">
        <v>0</v>
      </c>
      <c r="P15" s="1099">
        <v>0</v>
      </c>
      <c r="Q15" s="1099">
        <v>0</v>
      </c>
      <c r="R15" s="1099">
        <v>0</v>
      </c>
      <c r="S15" s="1099">
        <v>0</v>
      </c>
      <c r="T15" s="1099">
        <v>0</v>
      </c>
      <c r="U15" s="1099">
        <v>0</v>
      </c>
      <c r="V15" s="1099">
        <v>0</v>
      </c>
      <c r="W15" s="1036">
        <v>5</v>
      </c>
      <c r="X15" s="1037">
        <v>0</v>
      </c>
      <c r="Y15" s="1038">
        <v>5</v>
      </c>
    </row>
    <row r="16" spans="1:25" ht="34.5" customHeight="1" thickBot="1">
      <c r="A16" s="991" t="s">
        <v>13</v>
      </c>
      <c r="B16" s="1048">
        <v>0</v>
      </c>
      <c r="C16" s="1048">
        <v>0</v>
      </c>
      <c r="D16" s="1048">
        <v>0</v>
      </c>
      <c r="E16" s="1048">
        <v>5</v>
      </c>
      <c r="F16" s="1048">
        <v>0</v>
      </c>
      <c r="G16" s="1048">
        <v>5</v>
      </c>
      <c r="H16" s="1048">
        <v>0</v>
      </c>
      <c r="I16" s="1048">
        <v>0</v>
      </c>
      <c r="J16" s="1048">
        <v>0</v>
      </c>
      <c r="K16" s="1048">
        <v>0</v>
      </c>
      <c r="L16" s="1048">
        <v>0</v>
      </c>
      <c r="M16" s="1103">
        <v>0</v>
      </c>
      <c r="N16" s="1179"/>
      <c r="O16" s="1179"/>
      <c r="P16" s="1179"/>
      <c r="Q16" s="1083">
        <v>0</v>
      </c>
      <c r="R16" s="1048">
        <v>0</v>
      </c>
      <c r="S16" s="1048">
        <v>0</v>
      </c>
      <c r="T16" s="1083">
        <v>0</v>
      </c>
      <c r="U16" s="1048">
        <v>0</v>
      </c>
      <c r="V16" s="1048">
        <v>0</v>
      </c>
      <c r="W16" s="1083">
        <v>5</v>
      </c>
      <c r="X16" s="1048">
        <v>0</v>
      </c>
      <c r="Y16" s="1048">
        <v>5</v>
      </c>
    </row>
    <row r="17" spans="1:25" ht="36" customHeight="1" thickBot="1">
      <c r="A17" s="2001" t="s">
        <v>237</v>
      </c>
      <c r="B17" s="1117">
        <v>25</v>
      </c>
      <c r="C17" s="1117">
        <v>3</v>
      </c>
      <c r="D17" s="1117">
        <v>28</v>
      </c>
      <c r="E17" s="1117">
        <v>43</v>
      </c>
      <c r="F17" s="1117">
        <v>0</v>
      </c>
      <c r="G17" s="1117">
        <v>43</v>
      </c>
      <c r="H17" s="1117">
        <v>0</v>
      </c>
      <c r="I17" s="1117">
        <v>26</v>
      </c>
      <c r="J17" s="1117">
        <v>26</v>
      </c>
      <c r="K17" s="1117">
        <v>0</v>
      </c>
      <c r="L17" s="1117">
        <v>16</v>
      </c>
      <c r="M17" s="1117">
        <v>16</v>
      </c>
      <c r="N17" s="1117">
        <v>0</v>
      </c>
      <c r="O17" s="1117">
        <v>0</v>
      </c>
      <c r="P17" s="1117">
        <v>0</v>
      </c>
      <c r="Q17" s="1117">
        <v>0</v>
      </c>
      <c r="R17" s="1117">
        <v>12</v>
      </c>
      <c r="S17" s="1117">
        <v>12</v>
      </c>
      <c r="T17" s="1117">
        <v>0</v>
      </c>
      <c r="U17" s="1117">
        <v>0</v>
      </c>
      <c r="V17" s="1117">
        <v>0</v>
      </c>
      <c r="W17" s="1117">
        <v>68</v>
      </c>
      <c r="X17" s="1117">
        <v>57</v>
      </c>
      <c r="Y17" s="1117">
        <v>125</v>
      </c>
    </row>
    <row r="18" spans="1:25" ht="20.25">
      <c r="A18" s="1118"/>
      <c r="B18" s="1119"/>
      <c r="C18" s="1119"/>
      <c r="D18" s="1119"/>
      <c r="E18" s="1119"/>
      <c r="F18" s="1119"/>
      <c r="G18" s="1119"/>
      <c r="H18" s="1119"/>
      <c r="I18" s="1119"/>
      <c r="J18" s="1119"/>
      <c r="K18" s="1119"/>
      <c r="L18" s="1119"/>
      <c r="M18" s="1119"/>
      <c r="N18" s="1119"/>
      <c r="O18" s="1119"/>
      <c r="P18" s="1119"/>
      <c r="Q18" s="1119"/>
      <c r="R18" s="1119"/>
      <c r="S18" s="1119"/>
      <c r="T18" s="1119"/>
      <c r="U18" s="1119"/>
      <c r="V18" s="1119"/>
      <c r="W18" s="1119"/>
      <c r="X18" s="1119"/>
      <c r="Y18" s="1119"/>
    </row>
    <row r="19" spans="1:25" ht="20.25">
      <c r="A19" s="1118"/>
      <c r="B19" s="1119"/>
      <c r="C19" s="1119"/>
      <c r="D19" s="1119"/>
      <c r="E19" s="1119"/>
      <c r="F19" s="1119"/>
      <c r="G19" s="1119"/>
      <c r="H19" s="1119"/>
      <c r="I19" s="1119"/>
      <c r="J19" s="1119"/>
      <c r="K19" s="1119"/>
      <c r="L19" s="1119"/>
      <c r="M19" s="1119"/>
      <c r="N19" s="1119"/>
      <c r="O19" s="1119"/>
      <c r="P19" s="1119"/>
      <c r="Q19" s="1119"/>
      <c r="R19" s="1119"/>
      <c r="S19" s="1119"/>
      <c r="T19" s="1119"/>
      <c r="U19" s="1119"/>
      <c r="V19" s="1119"/>
      <c r="W19" s="1119"/>
      <c r="X19" s="1119"/>
      <c r="Y19" s="1119"/>
    </row>
    <row r="20" spans="1:25" ht="20.25">
      <c r="A20" s="2684"/>
      <c r="B20" s="2684"/>
      <c r="C20" s="2684"/>
      <c r="D20" s="2684"/>
      <c r="E20" s="2684"/>
      <c r="F20" s="2684"/>
      <c r="G20" s="2684"/>
      <c r="H20" s="2684"/>
      <c r="I20" s="2684"/>
      <c r="J20" s="2684"/>
      <c r="K20" s="2684"/>
      <c r="L20" s="2684"/>
      <c r="M20" s="2684"/>
      <c r="N20" s="2684"/>
      <c r="O20" s="2684"/>
      <c r="P20" s="2684"/>
      <c r="Q20" s="2684"/>
      <c r="R20" s="2684"/>
      <c r="S20" s="2684"/>
      <c r="T20" s="2684"/>
      <c r="U20" s="2684"/>
      <c r="V20" s="2684"/>
      <c r="W20" s="2684"/>
      <c r="X20" s="2684"/>
      <c r="Y20" s="2684"/>
    </row>
    <row r="21" spans="1:25" ht="20.25">
      <c r="A21" s="1118"/>
      <c r="B21" s="1119"/>
      <c r="C21" s="1119"/>
      <c r="D21" s="1119"/>
      <c r="E21" s="1119"/>
      <c r="F21" s="1119"/>
      <c r="G21" s="1119"/>
      <c r="H21" s="1119"/>
      <c r="I21" s="1119"/>
      <c r="J21" s="1119"/>
      <c r="K21" s="1119"/>
      <c r="L21" s="1119"/>
      <c r="M21" s="1119"/>
      <c r="N21" s="1119"/>
      <c r="O21" s="1119"/>
      <c r="P21" s="1119"/>
      <c r="Q21" s="1119"/>
      <c r="R21" s="1119"/>
      <c r="S21" s="1119"/>
      <c r="T21" s="1119"/>
      <c r="U21" s="1119"/>
      <c r="V21" s="1119"/>
      <c r="W21" s="1119"/>
      <c r="X21" s="1119"/>
      <c r="Y21" s="1119"/>
    </row>
    <row r="22" spans="1:25" ht="20.25">
      <c r="A22" s="988"/>
      <c r="B22" s="988"/>
      <c r="C22" s="988"/>
      <c r="D22" s="988"/>
      <c r="E22" s="988"/>
      <c r="F22" s="988"/>
      <c r="G22" s="988"/>
      <c r="H22" s="988"/>
      <c r="I22" s="988"/>
      <c r="J22" s="988"/>
      <c r="K22" s="988"/>
      <c r="L22" s="988"/>
      <c r="M22" s="988"/>
      <c r="N22" s="988"/>
      <c r="O22" s="988"/>
      <c r="P22" s="988"/>
      <c r="Q22" s="988"/>
      <c r="R22" s="988"/>
      <c r="S22" s="988"/>
      <c r="T22" s="988"/>
      <c r="U22" s="988"/>
      <c r="V22" s="988"/>
      <c r="W22" s="988"/>
      <c r="X22" s="988"/>
      <c r="Y22" s="988"/>
    </row>
    <row r="23" spans="1:25" ht="20.25">
      <c r="A23" s="1120"/>
      <c r="B23" s="1119"/>
      <c r="C23" s="1119"/>
      <c r="D23" s="1119"/>
      <c r="E23" s="1119"/>
      <c r="F23" s="1119"/>
      <c r="G23" s="1119"/>
      <c r="H23" s="1119"/>
      <c r="I23" s="1119"/>
      <c r="J23" s="1119"/>
      <c r="K23" s="1119"/>
      <c r="L23" s="1119"/>
      <c r="M23" s="1119"/>
      <c r="N23" s="1119"/>
      <c r="O23" s="1119"/>
      <c r="P23" s="1119"/>
      <c r="Q23" s="1119"/>
      <c r="R23" s="1119"/>
      <c r="S23" s="1119"/>
      <c r="T23" s="1119"/>
      <c r="U23" s="1119"/>
      <c r="V23" s="1119"/>
      <c r="W23" s="1119"/>
      <c r="X23" s="1119"/>
      <c r="Y23" s="1119"/>
    </row>
    <row r="24" spans="1:25" ht="20.25">
      <c r="A24" s="1120"/>
      <c r="B24" s="1120"/>
      <c r="C24" s="1120"/>
      <c r="D24" s="1120"/>
      <c r="E24" s="1120"/>
      <c r="F24" s="1120"/>
      <c r="G24" s="1120"/>
      <c r="H24" s="1120"/>
      <c r="I24" s="1120"/>
      <c r="J24" s="1120"/>
      <c r="K24" s="1120"/>
      <c r="L24" s="1120"/>
      <c r="M24" s="1120"/>
      <c r="N24" s="1120"/>
      <c r="O24" s="1120"/>
      <c r="P24" s="1120"/>
      <c r="Q24" s="1120"/>
      <c r="R24" s="1120"/>
      <c r="S24" s="1120"/>
      <c r="T24" s="1120"/>
      <c r="U24" s="1120"/>
      <c r="V24" s="1120"/>
      <c r="W24" s="1120"/>
      <c r="X24" s="1120"/>
      <c r="Y24" s="1120"/>
    </row>
    <row r="25" spans="1:25" ht="20.25">
      <c r="A25" s="988"/>
      <c r="B25" s="988"/>
      <c r="C25" s="988"/>
      <c r="D25" s="988"/>
      <c r="E25" s="988"/>
      <c r="F25" s="988"/>
      <c r="G25" s="988"/>
      <c r="H25" s="988"/>
      <c r="I25" s="988"/>
      <c r="J25" s="988"/>
      <c r="K25" s="988"/>
      <c r="L25" s="988"/>
      <c r="M25" s="988"/>
      <c r="N25" s="988"/>
      <c r="O25" s="988"/>
      <c r="P25" s="988"/>
      <c r="Q25" s="988"/>
      <c r="R25" s="988"/>
      <c r="S25" s="988"/>
      <c r="T25" s="988"/>
      <c r="U25" s="988"/>
      <c r="V25" s="988"/>
      <c r="W25" s="988"/>
      <c r="X25" s="988"/>
      <c r="Y25" s="988"/>
    </row>
    <row r="26" spans="1:25" ht="20.25">
      <c r="A26" s="988"/>
      <c r="B26" s="988"/>
      <c r="C26" s="988"/>
      <c r="D26" s="988"/>
      <c r="E26" s="988"/>
      <c r="F26" s="988"/>
      <c r="G26" s="988"/>
      <c r="H26" s="988"/>
      <c r="I26" s="988"/>
      <c r="J26" s="988"/>
      <c r="K26" s="988"/>
      <c r="L26" s="988"/>
      <c r="M26" s="988"/>
      <c r="N26" s="988"/>
      <c r="O26" s="988"/>
      <c r="P26" s="988"/>
      <c r="Q26" s="988"/>
      <c r="R26" s="988"/>
      <c r="S26" s="988"/>
      <c r="T26" s="988"/>
      <c r="U26" s="988"/>
      <c r="V26" s="988"/>
      <c r="W26" s="988"/>
      <c r="X26" s="988"/>
      <c r="Y26" s="988"/>
    </row>
  </sheetData>
  <sheetProtection/>
  <mergeCells count="11">
    <mergeCell ref="A1:Y1"/>
    <mergeCell ref="A2:Y2"/>
    <mergeCell ref="W4:Y5"/>
    <mergeCell ref="A20:Y20"/>
    <mergeCell ref="E4:G5"/>
    <mergeCell ref="H4:J5"/>
    <mergeCell ref="T4:V5"/>
    <mergeCell ref="K4:M5"/>
    <mergeCell ref="Q4:S5"/>
    <mergeCell ref="A4:A6"/>
    <mergeCell ref="B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</sheetPr>
  <dimension ref="A1:K81"/>
  <sheetViews>
    <sheetView view="pageBreakPreview" zoomScale="60" zoomScaleNormal="50" zoomScalePageLayoutView="0" workbookViewId="0" topLeftCell="A1">
      <selection activeCell="F59" sqref="F59"/>
    </sheetView>
  </sheetViews>
  <sheetFormatPr defaultColWidth="9.00390625" defaultRowHeight="12.75"/>
  <cols>
    <col min="1" max="1" width="89.00390625" style="987" customWidth="1"/>
    <col min="2" max="2" width="11.375" style="987" customWidth="1"/>
    <col min="3" max="3" width="12.125" style="987" customWidth="1"/>
    <col min="4" max="4" width="11.00390625" style="987" customWidth="1"/>
    <col min="5" max="5" width="11.625" style="987" customWidth="1"/>
    <col min="6" max="6" width="11.875" style="987" customWidth="1"/>
    <col min="7" max="7" width="9.625" style="987" customWidth="1"/>
    <col min="8" max="8" width="12.375" style="987" customWidth="1"/>
    <col min="9" max="9" width="13.125" style="987" customWidth="1"/>
    <col min="10" max="10" width="10.75390625" style="987" customWidth="1"/>
    <col min="11" max="16384" width="9.125" style="987" customWidth="1"/>
  </cols>
  <sheetData>
    <row r="1" spans="1:10" ht="84.75" customHeight="1">
      <c r="A1" s="2657" t="s">
        <v>179</v>
      </c>
      <c r="B1" s="2657"/>
      <c r="C1" s="2657"/>
      <c r="D1" s="2657"/>
      <c r="E1" s="2657"/>
      <c r="F1" s="2657"/>
      <c r="G1" s="2657"/>
      <c r="H1" s="2657"/>
      <c r="I1" s="2657"/>
      <c r="J1" s="2657"/>
    </row>
    <row r="2" spans="1:10" ht="31.5" customHeight="1">
      <c r="A2" s="2657" t="s">
        <v>363</v>
      </c>
      <c r="B2" s="2657"/>
      <c r="C2" s="2657"/>
      <c r="D2" s="2657"/>
      <c r="E2" s="2657"/>
      <c r="F2" s="2657"/>
      <c r="G2" s="2657"/>
      <c r="H2" s="2657"/>
      <c r="I2" s="2657"/>
      <c r="J2" s="2657"/>
    </row>
    <row r="3" spans="1:10" ht="33" customHeight="1" thickBot="1">
      <c r="A3" s="2037"/>
      <c r="B3" s="988"/>
      <c r="C3" s="988"/>
      <c r="D3" s="988"/>
      <c r="E3" s="988"/>
      <c r="F3" s="988"/>
      <c r="G3" s="988"/>
      <c r="H3" s="988"/>
      <c r="I3" s="988"/>
      <c r="J3" s="988"/>
    </row>
    <row r="4" spans="1:10" ht="33" customHeight="1" thickBot="1">
      <c r="A4" s="2668" t="s">
        <v>9</v>
      </c>
      <c r="B4" s="2686" t="s">
        <v>19</v>
      </c>
      <c r="C4" s="2687"/>
      <c r="D4" s="2688"/>
      <c r="E4" s="2686" t="s">
        <v>20</v>
      </c>
      <c r="F4" s="2687"/>
      <c r="G4" s="2688"/>
      <c r="H4" s="2662" t="s">
        <v>21</v>
      </c>
      <c r="I4" s="2663"/>
      <c r="J4" s="2664"/>
    </row>
    <row r="5" spans="1:10" ht="166.5" customHeight="1" thickBot="1">
      <c r="A5" s="2670"/>
      <c r="B5" s="1198" t="s">
        <v>27</v>
      </c>
      <c r="C5" s="1198" t="s">
        <v>28</v>
      </c>
      <c r="D5" s="1198" t="s">
        <v>4</v>
      </c>
      <c r="E5" s="1198" t="s">
        <v>27</v>
      </c>
      <c r="F5" s="1198" t="s">
        <v>28</v>
      </c>
      <c r="G5" s="1198" t="s">
        <v>4</v>
      </c>
      <c r="H5" s="1198" t="s">
        <v>27</v>
      </c>
      <c r="I5" s="1198" t="s">
        <v>28</v>
      </c>
      <c r="J5" s="1198" t="s">
        <v>4</v>
      </c>
    </row>
    <row r="6" spans="1:10" ht="31.5" customHeight="1" thickBot="1">
      <c r="A6" s="1060" t="s">
        <v>22</v>
      </c>
      <c r="B6" s="1121"/>
      <c r="C6" s="1122"/>
      <c r="D6" s="1123"/>
      <c r="E6" s="1121"/>
      <c r="F6" s="1122"/>
      <c r="G6" s="1124"/>
      <c r="H6" s="1125"/>
      <c r="I6" s="1126"/>
      <c r="J6" s="1127"/>
    </row>
    <row r="7" spans="1:10" ht="29.25" customHeight="1">
      <c r="A7" s="982" t="s">
        <v>197</v>
      </c>
      <c r="B7" s="1000">
        <v>11</v>
      </c>
      <c r="C7" s="1001">
        <v>0</v>
      </c>
      <c r="D7" s="1002">
        <v>11</v>
      </c>
      <c r="E7" s="1000">
        <v>0</v>
      </c>
      <c r="F7" s="1001">
        <v>0</v>
      </c>
      <c r="G7" s="1003">
        <v>0</v>
      </c>
      <c r="H7" s="1004">
        <v>11</v>
      </c>
      <c r="I7" s="1001">
        <v>0</v>
      </c>
      <c r="J7" s="1003">
        <v>11</v>
      </c>
    </row>
    <row r="8" spans="1:10" ht="29.25" customHeight="1">
      <c r="A8" s="980" t="s">
        <v>198</v>
      </c>
      <c r="B8" s="1005">
        <v>10</v>
      </c>
      <c r="C8" s="1006">
        <v>0</v>
      </c>
      <c r="D8" s="1007">
        <v>10</v>
      </c>
      <c r="E8" s="1005">
        <v>0</v>
      </c>
      <c r="F8" s="1006">
        <v>0</v>
      </c>
      <c r="G8" s="1008">
        <v>0</v>
      </c>
      <c r="H8" s="1009">
        <v>10</v>
      </c>
      <c r="I8" s="1006">
        <v>0</v>
      </c>
      <c r="J8" s="1008">
        <v>10</v>
      </c>
    </row>
    <row r="9" spans="1:10" ht="29.25" customHeight="1">
      <c r="A9" s="980" t="s">
        <v>199</v>
      </c>
      <c r="B9" s="1005">
        <v>5</v>
      </c>
      <c r="C9" s="1006">
        <v>0</v>
      </c>
      <c r="D9" s="1007">
        <v>5</v>
      </c>
      <c r="E9" s="1005">
        <v>0</v>
      </c>
      <c r="F9" s="1006">
        <v>0</v>
      </c>
      <c r="G9" s="1008">
        <v>0</v>
      </c>
      <c r="H9" s="1009">
        <v>5</v>
      </c>
      <c r="I9" s="1006">
        <v>0</v>
      </c>
      <c r="J9" s="1008">
        <v>5</v>
      </c>
    </row>
    <row r="10" spans="1:10" ht="20.25">
      <c r="A10" s="980" t="s">
        <v>200</v>
      </c>
      <c r="B10" s="1005">
        <v>6</v>
      </c>
      <c r="C10" s="1006">
        <v>0</v>
      </c>
      <c r="D10" s="1007">
        <v>6</v>
      </c>
      <c r="E10" s="1005">
        <v>0</v>
      </c>
      <c r="F10" s="1006">
        <v>0</v>
      </c>
      <c r="G10" s="1008">
        <v>0</v>
      </c>
      <c r="H10" s="1009">
        <v>6</v>
      </c>
      <c r="I10" s="1006">
        <v>0</v>
      </c>
      <c r="J10" s="1008">
        <v>6</v>
      </c>
    </row>
    <row r="11" spans="1:10" ht="20.25">
      <c r="A11" s="980" t="s">
        <v>201</v>
      </c>
      <c r="B11" s="1005">
        <v>26</v>
      </c>
      <c r="C11" s="1006">
        <v>0</v>
      </c>
      <c r="D11" s="1007">
        <v>26</v>
      </c>
      <c r="E11" s="1005">
        <v>0</v>
      </c>
      <c r="F11" s="1006">
        <v>0</v>
      </c>
      <c r="G11" s="1008">
        <v>0</v>
      </c>
      <c r="H11" s="1009">
        <v>26</v>
      </c>
      <c r="I11" s="1006">
        <v>0</v>
      </c>
      <c r="J11" s="1008">
        <v>26</v>
      </c>
    </row>
    <row r="12" spans="1:10" ht="20.25">
      <c r="A12" s="980" t="s">
        <v>202</v>
      </c>
      <c r="B12" s="1005">
        <v>10</v>
      </c>
      <c r="C12" s="1006">
        <v>0</v>
      </c>
      <c r="D12" s="1007">
        <v>10</v>
      </c>
      <c r="E12" s="1005">
        <v>0</v>
      </c>
      <c r="F12" s="1006">
        <v>0</v>
      </c>
      <c r="G12" s="1008">
        <v>0</v>
      </c>
      <c r="H12" s="1009">
        <v>10</v>
      </c>
      <c r="I12" s="1006">
        <v>0</v>
      </c>
      <c r="J12" s="1008">
        <v>10</v>
      </c>
    </row>
    <row r="13" spans="1:10" ht="20.25">
      <c r="A13" s="980" t="s">
        <v>203</v>
      </c>
      <c r="B13" s="1005">
        <v>25</v>
      </c>
      <c r="C13" s="1006">
        <v>0</v>
      </c>
      <c r="D13" s="1007">
        <v>25</v>
      </c>
      <c r="E13" s="1005">
        <v>0</v>
      </c>
      <c r="F13" s="1006">
        <v>0</v>
      </c>
      <c r="G13" s="1008">
        <v>0</v>
      </c>
      <c r="H13" s="1009">
        <v>25</v>
      </c>
      <c r="I13" s="1006">
        <v>0</v>
      </c>
      <c r="J13" s="1008">
        <v>25</v>
      </c>
    </row>
    <row r="14" spans="1:10" ht="40.5">
      <c r="A14" s="980" t="s">
        <v>230</v>
      </c>
      <c r="B14" s="1005">
        <v>0</v>
      </c>
      <c r="C14" s="1006">
        <v>0</v>
      </c>
      <c r="D14" s="1007">
        <v>0</v>
      </c>
      <c r="E14" s="1005">
        <v>0</v>
      </c>
      <c r="F14" s="1006">
        <v>0</v>
      </c>
      <c r="G14" s="1008">
        <v>0</v>
      </c>
      <c r="H14" s="1009">
        <v>0</v>
      </c>
      <c r="I14" s="1006">
        <v>0</v>
      </c>
      <c r="J14" s="1008">
        <v>0</v>
      </c>
    </row>
    <row r="15" spans="1:10" ht="20.25">
      <c r="A15" s="980" t="s">
        <v>204</v>
      </c>
      <c r="B15" s="1005">
        <v>21</v>
      </c>
      <c r="C15" s="1006">
        <v>0</v>
      </c>
      <c r="D15" s="1007">
        <v>21</v>
      </c>
      <c r="E15" s="1005">
        <v>0</v>
      </c>
      <c r="F15" s="1006">
        <v>0</v>
      </c>
      <c r="G15" s="1008">
        <v>0</v>
      </c>
      <c r="H15" s="1009">
        <v>21</v>
      </c>
      <c r="I15" s="1006">
        <v>0</v>
      </c>
      <c r="J15" s="1008">
        <v>21</v>
      </c>
    </row>
    <row r="16" spans="1:10" ht="20.25">
      <c r="A16" s="980" t="s">
        <v>205</v>
      </c>
      <c r="B16" s="1005">
        <v>29</v>
      </c>
      <c r="C16" s="1006">
        <v>2</v>
      </c>
      <c r="D16" s="1007">
        <v>31</v>
      </c>
      <c r="E16" s="1005">
        <v>0</v>
      </c>
      <c r="F16" s="1006">
        <v>0</v>
      </c>
      <c r="G16" s="1008">
        <v>0</v>
      </c>
      <c r="H16" s="1009">
        <v>29</v>
      </c>
      <c r="I16" s="1006">
        <v>2</v>
      </c>
      <c r="J16" s="1008">
        <v>31</v>
      </c>
    </row>
    <row r="17" spans="1:10" ht="20.25">
      <c r="A17" s="980" t="s">
        <v>206</v>
      </c>
      <c r="B17" s="1005">
        <v>57</v>
      </c>
      <c r="C17" s="1006">
        <v>4</v>
      </c>
      <c r="D17" s="1007">
        <v>61</v>
      </c>
      <c r="E17" s="1005">
        <v>0</v>
      </c>
      <c r="F17" s="1006">
        <v>0</v>
      </c>
      <c r="G17" s="1008">
        <v>0</v>
      </c>
      <c r="H17" s="1009">
        <v>57</v>
      </c>
      <c r="I17" s="1006">
        <v>4</v>
      </c>
      <c r="J17" s="1008">
        <v>61</v>
      </c>
    </row>
    <row r="18" spans="1:10" ht="29.25" customHeight="1">
      <c r="A18" s="980" t="s">
        <v>207</v>
      </c>
      <c r="B18" s="1005">
        <v>11</v>
      </c>
      <c r="C18" s="1006">
        <v>0</v>
      </c>
      <c r="D18" s="1007">
        <v>11</v>
      </c>
      <c r="E18" s="1005">
        <v>0</v>
      </c>
      <c r="F18" s="1006">
        <v>0</v>
      </c>
      <c r="G18" s="1008">
        <v>0</v>
      </c>
      <c r="H18" s="1009">
        <v>11</v>
      </c>
      <c r="I18" s="1006">
        <v>0</v>
      </c>
      <c r="J18" s="1008">
        <v>11</v>
      </c>
    </row>
    <row r="19" spans="1:10" ht="20.25">
      <c r="A19" s="980" t="s">
        <v>208</v>
      </c>
      <c r="B19" s="1005">
        <v>14</v>
      </c>
      <c r="C19" s="1006">
        <v>0</v>
      </c>
      <c r="D19" s="1007">
        <v>14</v>
      </c>
      <c r="E19" s="1005">
        <v>2</v>
      </c>
      <c r="F19" s="1006">
        <v>0</v>
      </c>
      <c r="G19" s="1008">
        <v>2</v>
      </c>
      <c r="H19" s="1009">
        <v>16</v>
      </c>
      <c r="I19" s="1006">
        <v>0</v>
      </c>
      <c r="J19" s="1008">
        <v>16</v>
      </c>
    </row>
    <row r="20" spans="1:10" ht="20.25">
      <c r="A20" s="980" t="s">
        <v>231</v>
      </c>
      <c r="B20" s="1005">
        <v>0</v>
      </c>
      <c r="C20" s="1006">
        <v>0</v>
      </c>
      <c r="D20" s="1007">
        <v>0</v>
      </c>
      <c r="E20" s="1005">
        <v>0</v>
      </c>
      <c r="F20" s="1006">
        <v>0</v>
      </c>
      <c r="G20" s="1008">
        <v>0</v>
      </c>
      <c r="H20" s="1009">
        <v>0</v>
      </c>
      <c r="I20" s="1006">
        <v>0</v>
      </c>
      <c r="J20" s="1008">
        <v>0</v>
      </c>
    </row>
    <row r="21" spans="1:10" ht="29.25" customHeight="1" thickBot="1">
      <c r="A21" s="980" t="s">
        <v>209</v>
      </c>
      <c r="B21" s="1005">
        <v>25</v>
      </c>
      <c r="C21" s="1006">
        <v>0</v>
      </c>
      <c r="D21" s="1012">
        <v>25</v>
      </c>
      <c r="E21" s="1010">
        <v>0</v>
      </c>
      <c r="F21" s="1011">
        <v>0</v>
      </c>
      <c r="G21" s="1013">
        <v>0</v>
      </c>
      <c r="H21" s="1014">
        <v>25</v>
      </c>
      <c r="I21" s="1011">
        <v>0</v>
      </c>
      <c r="J21" s="1013">
        <v>25</v>
      </c>
    </row>
    <row r="22" spans="1:11" ht="23.25" customHeight="1" thickBot="1">
      <c r="A22" s="1695" t="s">
        <v>210</v>
      </c>
      <c r="B22" s="1186">
        <v>123</v>
      </c>
      <c r="C22" s="1186">
        <v>4</v>
      </c>
      <c r="D22" s="1186">
        <v>127</v>
      </c>
      <c r="E22" s="1186">
        <v>3</v>
      </c>
      <c r="F22" s="1186">
        <v>0</v>
      </c>
      <c r="G22" s="1186">
        <v>3</v>
      </c>
      <c r="H22" s="1186">
        <v>126</v>
      </c>
      <c r="I22" s="1186">
        <v>4</v>
      </c>
      <c r="J22" s="1164">
        <v>130</v>
      </c>
      <c r="K22" s="2067"/>
    </row>
    <row r="23" spans="1:10" ht="29.25" customHeight="1">
      <c r="A23" s="980" t="s">
        <v>211</v>
      </c>
      <c r="B23" s="1015">
        <v>22</v>
      </c>
      <c r="C23" s="1016">
        <v>0</v>
      </c>
      <c r="D23" s="1017">
        <v>22</v>
      </c>
      <c r="E23" s="1015">
        <v>0</v>
      </c>
      <c r="F23" s="1016">
        <v>0</v>
      </c>
      <c r="G23" s="1018">
        <v>0</v>
      </c>
      <c r="H23" s="1019">
        <v>22</v>
      </c>
      <c r="I23" s="1016">
        <v>0</v>
      </c>
      <c r="J23" s="1018">
        <v>22</v>
      </c>
    </row>
    <row r="24" spans="1:10" ht="29.25" customHeight="1">
      <c r="A24" s="980" t="s">
        <v>212</v>
      </c>
      <c r="B24" s="1005">
        <v>7</v>
      </c>
      <c r="C24" s="1006">
        <v>0</v>
      </c>
      <c r="D24" s="1007">
        <v>7</v>
      </c>
      <c r="E24" s="1005">
        <v>1</v>
      </c>
      <c r="F24" s="1006">
        <v>0</v>
      </c>
      <c r="G24" s="1008">
        <v>1</v>
      </c>
      <c r="H24" s="1009">
        <v>8</v>
      </c>
      <c r="I24" s="1006">
        <v>0</v>
      </c>
      <c r="J24" s="1008">
        <v>8</v>
      </c>
    </row>
    <row r="25" spans="1:10" ht="20.25">
      <c r="A25" s="980" t="s">
        <v>213</v>
      </c>
      <c r="B25" s="1005">
        <v>13</v>
      </c>
      <c r="C25" s="1006">
        <v>1</v>
      </c>
      <c r="D25" s="1007">
        <v>14</v>
      </c>
      <c r="E25" s="1005">
        <v>0</v>
      </c>
      <c r="F25" s="1006">
        <v>0</v>
      </c>
      <c r="G25" s="1008">
        <v>0</v>
      </c>
      <c r="H25" s="1009">
        <v>13</v>
      </c>
      <c r="I25" s="1006">
        <v>1</v>
      </c>
      <c r="J25" s="1008">
        <v>14</v>
      </c>
    </row>
    <row r="26" spans="1:10" ht="40.5">
      <c r="A26" s="980" t="s">
        <v>214</v>
      </c>
      <c r="B26" s="1005">
        <v>12</v>
      </c>
      <c r="C26" s="1006">
        <v>0</v>
      </c>
      <c r="D26" s="1007">
        <v>12</v>
      </c>
      <c r="E26" s="1005">
        <v>0</v>
      </c>
      <c r="F26" s="1006">
        <v>0</v>
      </c>
      <c r="G26" s="1008">
        <v>0</v>
      </c>
      <c r="H26" s="1009">
        <v>12</v>
      </c>
      <c r="I26" s="1006">
        <v>0</v>
      </c>
      <c r="J26" s="1008">
        <v>12</v>
      </c>
    </row>
    <row r="27" spans="1:10" ht="20.25">
      <c r="A27" s="980" t="s">
        <v>215</v>
      </c>
      <c r="B27" s="1005">
        <v>8</v>
      </c>
      <c r="C27" s="1006">
        <v>0</v>
      </c>
      <c r="D27" s="1007">
        <v>8</v>
      </c>
      <c r="E27" s="1005">
        <v>0</v>
      </c>
      <c r="F27" s="1006">
        <v>0</v>
      </c>
      <c r="G27" s="1008">
        <v>0</v>
      </c>
      <c r="H27" s="1009">
        <v>8</v>
      </c>
      <c r="I27" s="1006">
        <v>0</v>
      </c>
      <c r="J27" s="1008">
        <v>8</v>
      </c>
    </row>
    <row r="28" spans="1:10" ht="29.25" customHeight="1" thickBot="1">
      <c r="A28" s="980" t="s">
        <v>216</v>
      </c>
      <c r="B28" s="1010">
        <v>9</v>
      </c>
      <c r="C28" s="1011">
        <v>0</v>
      </c>
      <c r="D28" s="1012">
        <v>9</v>
      </c>
      <c r="E28" s="1010">
        <v>0</v>
      </c>
      <c r="F28" s="1011">
        <v>0</v>
      </c>
      <c r="G28" s="1013">
        <v>0</v>
      </c>
      <c r="H28" s="1014">
        <v>9</v>
      </c>
      <c r="I28" s="1011">
        <v>0</v>
      </c>
      <c r="J28" s="1013">
        <v>9</v>
      </c>
    </row>
    <row r="29" spans="1:10" ht="31.5" customHeight="1" thickBot="1">
      <c r="A29" s="1025" t="s">
        <v>12</v>
      </c>
      <c r="B29" s="1062">
        <v>444</v>
      </c>
      <c r="C29" s="1062">
        <v>11</v>
      </c>
      <c r="D29" s="1062">
        <v>455</v>
      </c>
      <c r="E29" s="1062">
        <v>6</v>
      </c>
      <c r="F29" s="1062">
        <v>0</v>
      </c>
      <c r="G29" s="1062">
        <v>6</v>
      </c>
      <c r="H29" s="1062">
        <v>450</v>
      </c>
      <c r="I29" s="1062">
        <v>11</v>
      </c>
      <c r="J29" s="1083">
        <v>461</v>
      </c>
    </row>
    <row r="30" spans="1:10" ht="27" customHeight="1" thickBot="1">
      <c r="A30" s="1025" t="s">
        <v>23</v>
      </c>
      <c r="B30" s="1101"/>
      <c r="C30" s="1128"/>
      <c r="D30" s="1129"/>
      <c r="E30" s="1101"/>
      <c r="F30" s="1128"/>
      <c r="G30" s="1129"/>
      <c r="H30" s="1062"/>
      <c r="I30" s="1063"/>
      <c r="J30" s="1048"/>
    </row>
    <row r="31" spans="1:10" ht="31.5" customHeight="1" thickBot="1">
      <c r="A31" s="1082" t="s">
        <v>11</v>
      </c>
      <c r="B31" s="1130"/>
      <c r="C31" s="1131"/>
      <c r="D31" s="1132"/>
      <c r="E31" s="1130"/>
      <c r="F31" s="1131"/>
      <c r="G31" s="1132"/>
      <c r="H31" s="1133"/>
      <c r="I31" s="1065"/>
      <c r="J31" s="1134"/>
    </row>
    <row r="32" spans="1:10" ht="24.75" customHeight="1">
      <c r="A32" s="982" t="s">
        <v>197</v>
      </c>
      <c r="B32" s="1000">
        <v>9</v>
      </c>
      <c r="C32" s="1000">
        <v>0</v>
      </c>
      <c r="D32" s="1000">
        <v>9</v>
      </c>
      <c r="E32" s="1000">
        <v>0</v>
      </c>
      <c r="F32" s="1000">
        <v>0</v>
      </c>
      <c r="G32" s="1000">
        <v>0</v>
      </c>
      <c r="H32" s="1135">
        <v>9</v>
      </c>
      <c r="I32" s="1136">
        <v>0</v>
      </c>
      <c r="J32" s="1137">
        <v>9</v>
      </c>
    </row>
    <row r="33" spans="1:10" ht="24.75" customHeight="1">
      <c r="A33" s="980" t="s">
        <v>198</v>
      </c>
      <c r="B33" s="1005">
        <v>10</v>
      </c>
      <c r="C33" s="1005">
        <v>0</v>
      </c>
      <c r="D33" s="1005">
        <v>10</v>
      </c>
      <c r="E33" s="1005">
        <v>0</v>
      </c>
      <c r="F33" s="1005">
        <v>0</v>
      </c>
      <c r="G33" s="1005">
        <v>0</v>
      </c>
      <c r="H33" s="1138">
        <v>10</v>
      </c>
      <c r="I33" s="1139">
        <v>0</v>
      </c>
      <c r="J33" s="1140">
        <v>10</v>
      </c>
    </row>
    <row r="34" spans="1:10" ht="24.75" customHeight="1">
      <c r="A34" s="980" t="s">
        <v>199</v>
      </c>
      <c r="B34" s="1005">
        <v>5</v>
      </c>
      <c r="C34" s="1005">
        <v>0</v>
      </c>
      <c r="D34" s="1005">
        <v>5</v>
      </c>
      <c r="E34" s="1005">
        <v>0</v>
      </c>
      <c r="F34" s="1005">
        <v>0</v>
      </c>
      <c r="G34" s="1005">
        <v>0</v>
      </c>
      <c r="H34" s="1138">
        <v>5</v>
      </c>
      <c r="I34" s="1139">
        <v>0</v>
      </c>
      <c r="J34" s="1140">
        <v>5</v>
      </c>
    </row>
    <row r="35" spans="1:10" ht="24.75" customHeight="1">
      <c r="A35" s="980" t="s">
        <v>200</v>
      </c>
      <c r="B35" s="1005">
        <v>6</v>
      </c>
      <c r="C35" s="1005">
        <v>0</v>
      </c>
      <c r="D35" s="1005">
        <v>6</v>
      </c>
      <c r="E35" s="1005">
        <v>0</v>
      </c>
      <c r="F35" s="1005">
        <v>0</v>
      </c>
      <c r="G35" s="1005">
        <v>0</v>
      </c>
      <c r="H35" s="1138">
        <v>6</v>
      </c>
      <c r="I35" s="1139">
        <v>0</v>
      </c>
      <c r="J35" s="1140">
        <v>6</v>
      </c>
    </row>
    <row r="36" spans="1:10" ht="24.75" customHeight="1">
      <c r="A36" s="980" t="s">
        <v>201</v>
      </c>
      <c r="B36" s="1005">
        <v>25</v>
      </c>
      <c r="C36" s="1005">
        <v>0</v>
      </c>
      <c r="D36" s="1005">
        <v>25</v>
      </c>
      <c r="E36" s="1005">
        <v>0</v>
      </c>
      <c r="F36" s="1005">
        <v>0</v>
      </c>
      <c r="G36" s="1005">
        <v>0</v>
      </c>
      <c r="H36" s="1138">
        <v>25</v>
      </c>
      <c r="I36" s="1139">
        <v>0</v>
      </c>
      <c r="J36" s="1140">
        <v>25</v>
      </c>
    </row>
    <row r="37" spans="1:10" ht="24.75" customHeight="1">
      <c r="A37" s="980" t="s">
        <v>202</v>
      </c>
      <c r="B37" s="1005">
        <v>10</v>
      </c>
      <c r="C37" s="1005">
        <v>0</v>
      </c>
      <c r="D37" s="1005">
        <v>10</v>
      </c>
      <c r="E37" s="1005">
        <v>0</v>
      </c>
      <c r="F37" s="1005">
        <v>0</v>
      </c>
      <c r="G37" s="1005">
        <v>0</v>
      </c>
      <c r="H37" s="1138">
        <v>10</v>
      </c>
      <c r="I37" s="1139">
        <v>0</v>
      </c>
      <c r="J37" s="1140">
        <v>10</v>
      </c>
    </row>
    <row r="38" spans="1:10" ht="24.75" customHeight="1">
      <c r="A38" s="980" t="s">
        <v>203</v>
      </c>
      <c r="B38" s="1005">
        <v>24</v>
      </c>
      <c r="C38" s="1005">
        <v>0</v>
      </c>
      <c r="D38" s="1005">
        <v>24</v>
      </c>
      <c r="E38" s="1005">
        <v>0</v>
      </c>
      <c r="F38" s="1005">
        <v>0</v>
      </c>
      <c r="G38" s="1005">
        <v>0</v>
      </c>
      <c r="H38" s="1138">
        <v>24</v>
      </c>
      <c r="I38" s="1139">
        <v>0</v>
      </c>
      <c r="J38" s="1140">
        <v>24</v>
      </c>
    </row>
    <row r="39" spans="1:10" ht="27" customHeight="1">
      <c r="A39" s="980" t="s">
        <v>230</v>
      </c>
      <c r="B39" s="1005">
        <v>0</v>
      </c>
      <c r="C39" s="1005">
        <v>0</v>
      </c>
      <c r="D39" s="1005">
        <v>0</v>
      </c>
      <c r="E39" s="1005">
        <v>0</v>
      </c>
      <c r="F39" s="1005">
        <v>0</v>
      </c>
      <c r="G39" s="1005">
        <v>0</v>
      </c>
      <c r="H39" s="1138">
        <v>0</v>
      </c>
      <c r="I39" s="1139">
        <v>0</v>
      </c>
      <c r="J39" s="1140">
        <v>0</v>
      </c>
    </row>
    <row r="40" spans="1:10" ht="24.75" customHeight="1">
      <c r="A40" s="980" t="s">
        <v>204</v>
      </c>
      <c r="B40" s="1005">
        <v>20</v>
      </c>
      <c r="C40" s="1005">
        <v>0</v>
      </c>
      <c r="D40" s="1005">
        <v>20</v>
      </c>
      <c r="E40" s="1005">
        <v>0</v>
      </c>
      <c r="F40" s="1005">
        <v>0</v>
      </c>
      <c r="G40" s="1005">
        <v>0</v>
      </c>
      <c r="H40" s="1138">
        <v>20</v>
      </c>
      <c r="I40" s="1139">
        <v>0</v>
      </c>
      <c r="J40" s="1140">
        <v>20</v>
      </c>
    </row>
    <row r="41" spans="1:10" ht="24.75" customHeight="1">
      <c r="A41" s="980" t="s">
        <v>205</v>
      </c>
      <c r="B41" s="1005">
        <v>29</v>
      </c>
      <c r="C41" s="1005">
        <v>1</v>
      </c>
      <c r="D41" s="1005">
        <v>30</v>
      </c>
      <c r="E41" s="1005">
        <v>0</v>
      </c>
      <c r="F41" s="1005">
        <v>0</v>
      </c>
      <c r="G41" s="1005">
        <v>0</v>
      </c>
      <c r="H41" s="1138">
        <v>29</v>
      </c>
      <c r="I41" s="1139">
        <v>1</v>
      </c>
      <c r="J41" s="1140">
        <v>30</v>
      </c>
    </row>
    <row r="42" spans="1:10" ht="24.75" customHeight="1">
      <c r="A42" s="980" t="s">
        <v>206</v>
      </c>
      <c r="B42" s="1005">
        <v>55</v>
      </c>
      <c r="C42" s="1005">
        <v>4</v>
      </c>
      <c r="D42" s="1005">
        <v>59</v>
      </c>
      <c r="E42" s="1005">
        <v>0</v>
      </c>
      <c r="F42" s="1005">
        <v>0</v>
      </c>
      <c r="G42" s="1005">
        <v>0</v>
      </c>
      <c r="H42" s="1138">
        <v>55</v>
      </c>
      <c r="I42" s="1139">
        <v>4</v>
      </c>
      <c r="J42" s="1140">
        <v>59</v>
      </c>
    </row>
    <row r="43" spans="1:10" ht="24.75" customHeight="1">
      <c r="A43" s="980" t="s">
        <v>207</v>
      </c>
      <c r="B43" s="1005">
        <v>10</v>
      </c>
      <c r="C43" s="1005">
        <v>0</v>
      </c>
      <c r="D43" s="1005">
        <v>10</v>
      </c>
      <c r="E43" s="1005">
        <v>0</v>
      </c>
      <c r="F43" s="1005">
        <v>0</v>
      </c>
      <c r="G43" s="1005">
        <v>0</v>
      </c>
      <c r="H43" s="1138">
        <v>10</v>
      </c>
      <c r="I43" s="1139">
        <v>0</v>
      </c>
      <c r="J43" s="1140">
        <v>10</v>
      </c>
    </row>
    <row r="44" spans="1:10" ht="24.75" customHeight="1">
      <c r="A44" s="980" t="s">
        <v>208</v>
      </c>
      <c r="B44" s="1005">
        <v>13</v>
      </c>
      <c r="C44" s="1005">
        <v>0</v>
      </c>
      <c r="D44" s="1005">
        <v>13</v>
      </c>
      <c r="E44" s="1005">
        <v>2</v>
      </c>
      <c r="F44" s="1005">
        <v>0</v>
      </c>
      <c r="G44" s="1005">
        <v>2</v>
      </c>
      <c r="H44" s="1138">
        <v>15</v>
      </c>
      <c r="I44" s="1139">
        <v>0</v>
      </c>
      <c r="J44" s="1140">
        <v>15</v>
      </c>
    </row>
    <row r="45" spans="1:10" ht="24.75" customHeight="1">
      <c r="A45" s="980" t="s">
        <v>231</v>
      </c>
      <c r="B45" s="1005">
        <v>0</v>
      </c>
      <c r="C45" s="1005">
        <v>0</v>
      </c>
      <c r="D45" s="1005">
        <v>0</v>
      </c>
      <c r="E45" s="1005">
        <v>0</v>
      </c>
      <c r="F45" s="1005">
        <v>0</v>
      </c>
      <c r="G45" s="1005">
        <v>0</v>
      </c>
      <c r="H45" s="1138">
        <v>0</v>
      </c>
      <c r="I45" s="1139">
        <v>0</v>
      </c>
      <c r="J45" s="1140">
        <v>0</v>
      </c>
    </row>
    <row r="46" spans="1:10" ht="24.75" customHeight="1" thickBot="1">
      <c r="A46" s="980" t="s">
        <v>209</v>
      </c>
      <c r="B46" s="1010">
        <v>25</v>
      </c>
      <c r="C46" s="1010">
        <v>0</v>
      </c>
      <c r="D46" s="1010">
        <v>25</v>
      </c>
      <c r="E46" s="1010">
        <v>0</v>
      </c>
      <c r="F46" s="1010">
        <v>0</v>
      </c>
      <c r="G46" s="1010">
        <v>0</v>
      </c>
      <c r="H46" s="1142">
        <v>25</v>
      </c>
      <c r="I46" s="1143">
        <v>0</v>
      </c>
      <c r="J46" s="1144">
        <v>25</v>
      </c>
    </row>
    <row r="47" spans="1:10" ht="24.75" customHeight="1" thickBot="1">
      <c r="A47" s="1695" t="s">
        <v>210</v>
      </c>
      <c r="B47" s="1186">
        <v>120</v>
      </c>
      <c r="C47" s="1186">
        <v>1</v>
      </c>
      <c r="D47" s="1186">
        <v>121</v>
      </c>
      <c r="E47" s="1186">
        <v>3</v>
      </c>
      <c r="F47" s="1186">
        <v>0</v>
      </c>
      <c r="G47" s="1186">
        <v>3</v>
      </c>
      <c r="H47" s="1186">
        <v>123</v>
      </c>
      <c r="I47" s="1186">
        <v>1</v>
      </c>
      <c r="J47" s="1164">
        <v>124</v>
      </c>
    </row>
    <row r="48" spans="1:10" ht="24.75" customHeight="1">
      <c r="A48" s="982" t="s">
        <v>211</v>
      </c>
      <c r="B48" s="1015">
        <v>22</v>
      </c>
      <c r="C48" s="1015">
        <v>0</v>
      </c>
      <c r="D48" s="1015">
        <v>22</v>
      </c>
      <c r="E48" s="1015">
        <v>0</v>
      </c>
      <c r="F48" s="1015">
        <v>0</v>
      </c>
      <c r="G48" s="1015">
        <v>0</v>
      </c>
      <c r="H48" s="1145">
        <v>22</v>
      </c>
      <c r="I48" s="1146">
        <v>0</v>
      </c>
      <c r="J48" s="1147">
        <v>22</v>
      </c>
    </row>
    <row r="49" spans="1:10" ht="24.75" customHeight="1">
      <c r="A49" s="980" t="s">
        <v>212</v>
      </c>
      <c r="B49" s="1005">
        <v>7</v>
      </c>
      <c r="C49" s="1005">
        <v>0</v>
      </c>
      <c r="D49" s="1005">
        <v>7</v>
      </c>
      <c r="E49" s="1005">
        <v>1</v>
      </c>
      <c r="F49" s="1005">
        <v>0</v>
      </c>
      <c r="G49" s="1005">
        <v>1</v>
      </c>
      <c r="H49" s="1138">
        <v>8</v>
      </c>
      <c r="I49" s="1139">
        <v>0</v>
      </c>
      <c r="J49" s="1140">
        <v>8</v>
      </c>
    </row>
    <row r="50" spans="1:10" ht="24.75" customHeight="1">
      <c r="A50" s="980" t="s">
        <v>213</v>
      </c>
      <c r="B50" s="1005">
        <v>13</v>
      </c>
      <c r="C50" s="1005">
        <v>0</v>
      </c>
      <c r="D50" s="1005">
        <v>13</v>
      </c>
      <c r="E50" s="1005">
        <v>0</v>
      </c>
      <c r="F50" s="1005">
        <v>0</v>
      </c>
      <c r="G50" s="1005">
        <v>0</v>
      </c>
      <c r="H50" s="1138">
        <v>13</v>
      </c>
      <c r="I50" s="1139">
        <v>0</v>
      </c>
      <c r="J50" s="1140">
        <v>13</v>
      </c>
    </row>
    <row r="51" spans="1:10" ht="65.25" customHeight="1">
      <c r="A51" s="980" t="s">
        <v>214</v>
      </c>
      <c r="B51" s="1005">
        <v>12</v>
      </c>
      <c r="C51" s="1005">
        <v>0</v>
      </c>
      <c r="D51" s="1005">
        <v>12</v>
      </c>
      <c r="E51" s="1005">
        <v>0</v>
      </c>
      <c r="F51" s="1005">
        <v>0</v>
      </c>
      <c r="G51" s="1005">
        <v>0</v>
      </c>
      <c r="H51" s="1138">
        <v>12</v>
      </c>
      <c r="I51" s="1139">
        <v>0</v>
      </c>
      <c r="J51" s="1140">
        <v>12</v>
      </c>
    </row>
    <row r="52" spans="1:10" ht="24.75" customHeight="1">
      <c r="A52" s="980" t="s">
        <v>215</v>
      </c>
      <c r="B52" s="1005">
        <v>8</v>
      </c>
      <c r="C52" s="1005">
        <v>0</v>
      </c>
      <c r="D52" s="1005">
        <v>8</v>
      </c>
      <c r="E52" s="1005">
        <v>0</v>
      </c>
      <c r="F52" s="1005">
        <v>0</v>
      </c>
      <c r="G52" s="1005">
        <v>0</v>
      </c>
      <c r="H52" s="1138">
        <v>8</v>
      </c>
      <c r="I52" s="1139">
        <v>0</v>
      </c>
      <c r="J52" s="1140">
        <v>8</v>
      </c>
    </row>
    <row r="53" spans="1:10" ht="29.25" customHeight="1" thickBot="1">
      <c r="A53" s="980" t="s">
        <v>216</v>
      </c>
      <c r="B53" s="1020">
        <v>8</v>
      </c>
      <c r="C53" s="1020">
        <v>0</v>
      </c>
      <c r="D53" s="1020">
        <v>8</v>
      </c>
      <c r="E53" s="1020">
        <v>0</v>
      </c>
      <c r="F53" s="1020">
        <v>0</v>
      </c>
      <c r="G53" s="1020">
        <v>0</v>
      </c>
      <c r="H53" s="1148">
        <v>8</v>
      </c>
      <c r="I53" s="1149">
        <v>0</v>
      </c>
      <c r="J53" s="1150">
        <v>8</v>
      </c>
    </row>
    <row r="54" spans="1:10" ht="24.75" customHeight="1" thickBot="1">
      <c r="A54" s="991" t="s">
        <v>8</v>
      </c>
      <c r="B54" s="1151">
        <v>431</v>
      </c>
      <c r="C54" s="1151">
        <v>6</v>
      </c>
      <c r="D54" s="1151">
        <v>437</v>
      </c>
      <c r="E54" s="1151">
        <v>6</v>
      </c>
      <c r="F54" s="1151">
        <v>0</v>
      </c>
      <c r="G54" s="1151">
        <v>6</v>
      </c>
      <c r="H54" s="1151">
        <v>437</v>
      </c>
      <c r="I54" s="1151">
        <v>6</v>
      </c>
      <c r="J54" s="1205">
        <v>443</v>
      </c>
    </row>
    <row r="55" spans="1:10" ht="24.75" customHeight="1" thickBot="1">
      <c r="A55" s="1212" t="s">
        <v>26</v>
      </c>
      <c r="B55" s="1699"/>
      <c r="C55" s="1700"/>
      <c r="D55" s="1153"/>
      <c r="E55" s="1699"/>
      <c r="F55" s="1700"/>
      <c r="G55" s="1154"/>
      <c r="H55" s="1155"/>
      <c r="I55" s="1156"/>
      <c r="J55" s="1157"/>
    </row>
    <row r="56" spans="1:10" ht="24.75" customHeight="1">
      <c r="A56" s="1027" t="s">
        <v>197</v>
      </c>
      <c r="B56" s="1112">
        <v>2</v>
      </c>
      <c r="C56" s="1099">
        <v>0</v>
      </c>
      <c r="D56" s="1099">
        <v>2</v>
      </c>
      <c r="E56" s="1099">
        <v>0</v>
      </c>
      <c r="F56" s="1099">
        <v>0</v>
      </c>
      <c r="G56" s="1099">
        <v>0</v>
      </c>
      <c r="H56" s="1158">
        <v>2</v>
      </c>
      <c r="I56" s="1159">
        <v>0</v>
      </c>
      <c r="J56" s="1160">
        <v>2</v>
      </c>
    </row>
    <row r="57" spans="1:10" ht="24.75" customHeight="1">
      <c r="A57" s="1030" t="s">
        <v>198</v>
      </c>
      <c r="B57" s="1112">
        <v>0</v>
      </c>
      <c r="C57" s="1099">
        <v>0</v>
      </c>
      <c r="D57" s="1099">
        <v>0</v>
      </c>
      <c r="E57" s="1099">
        <v>0</v>
      </c>
      <c r="F57" s="1099">
        <v>0</v>
      </c>
      <c r="G57" s="1099">
        <v>0</v>
      </c>
      <c r="H57" s="1701">
        <v>0</v>
      </c>
      <c r="I57" s="1702">
        <v>0</v>
      </c>
      <c r="J57" s="1703">
        <v>0</v>
      </c>
    </row>
    <row r="58" spans="1:10" ht="24.75" customHeight="1">
      <c r="A58" s="1030" t="s">
        <v>199</v>
      </c>
      <c r="B58" s="1112">
        <v>0</v>
      </c>
      <c r="C58" s="1099">
        <v>0</v>
      </c>
      <c r="D58" s="1099">
        <v>0</v>
      </c>
      <c r="E58" s="1099">
        <v>0</v>
      </c>
      <c r="F58" s="1099">
        <v>0</v>
      </c>
      <c r="G58" s="1099">
        <v>0</v>
      </c>
      <c r="H58" s="1701">
        <v>0</v>
      </c>
      <c r="I58" s="1702">
        <v>0</v>
      </c>
      <c r="J58" s="1703">
        <v>0</v>
      </c>
    </row>
    <row r="59" spans="1:10" ht="24.75" customHeight="1">
      <c r="A59" s="1030" t="s">
        <v>200</v>
      </c>
      <c r="B59" s="1112">
        <v>0</v>
      </c>
      <c r="C59" s="1099">
        <v>0</v>
      </c>
      <c r="D59" s="1099">
        <v>0</v>
      </c>
      <c r="E59" s="1099">
        <v>0</v>
      </c>
      <c r="F59" s="1099">
        <v>0</v>
      </c>
      <c r="G59" s="1099">
        <v>0</v>
      </c>
      <c r="H59" s="1701">
        <v>0</v>
      </c>
      <c r="I59" s="1702">
        <v>0</v>
      </c>
      <c r="J59" s="1703">
        <v>0</v>
      </c>
    </row>
    <row r="60" spans="1:10" ht="24.75" customHeight="1">
      <c r="A60" s="1030" t="s">
        <v>201</v>
      </c>
      <c r="B60" s="1112">
        <v>1</v>
      </c>
      <c r="C60" s="1099">
        <v>0</v>
      </c>
      <c r="D60" s="1099">
        <v>1</v>
      </c>
      <c r="E60" s="1099">
        <v>0</v>
      </c>
      <c r="F60" s="1099">
        <v>0</v>
      </c>
      <c r="G60" s="1099">
        <v>0</v>
      </c>
      <c r="H60" s="1701">
        <v>1</v>
      </c>
      <c r="I60" s="1702">
        <v>0</v>
      </c>
      <c r="J60" s="1703">
        <v>1</v>
      </c>
    </row>
    <row r="61" spans="1:10" ht="24.75" customHeight="1">
      <c r="A61" s="1030" t="s">
        <v>202</v>
      </c>
      <c r="B61" s="1112">
        <v>0</v>
      </c>
      <c r="C61" s="1099">
        <v>0</v>
      </c>
      <c r="D61" s="1099">
        <v>0</v>
      </c>
      <c r="E61" s="1099">
        <v>0</v>
      </c>
      <c r="F61" s="1099">
        <v>0</v>
      </c>
      <c r="G61" s="1099">
        <v>0</v>
      </c>
      <c r="H61" s="1701">
        <v>0</v>
      </c>
      <c r="I61" s="1702">
        <v>0</v>
      </c>
      <c r="J61" s="1703">
        <v>0</v>
      </c>
    </row>
    <row r="62" spans="1:10" ht="24.75" customHeight="1">
      <c r="A62" s="1030" t="s">
        <v>203</v>
      </c>
      <c r="B62" s="1112">
        <v>1</v>
      </c>
      <c r="C62" s="1099">
        <v>0</v>
      </c>
      <c r="D62" s="1099">
        <v>1</v>
      </c>
      <c r="E62" s="1099">
        <v>0</v>
      </c>
      <c r="F62" s="1099">
        <v>0</v>
      </c>
      <c r="G62" s="1099">
        <v>0</v>
      </c>
      <c r="H62" s="1701">
        <v>1</v>
      </c>
      <c r="I62" s="1702">
        <v>0</v>
      </c>
      <c r="J62" s="1703">
        <v>1</v>
      </c>
    </row>
    <row r="63" spans="1:10" ht="28.5" customHeight="1">
      <c r="A63" s="1030" t="s">
        <v>230</v>
      </c>
      <c r="B63" s="1112">
        <v>0</v>
      </c>
      <c r="C63" s="1099">
        <v>0</v>
      </c>
      <c r="D63" s="1099">
        <v>0</v>
      </c>
      <c r="E63" s="1099">
        <v>0</v>
      </c>
      <c r="F63" s="1099">
        <v>0</v>
      </c>
      <c r="G63" s="1099">
        <v>0</v>
      </c>
      <c r="H63" s="1701">
        <v>0</v>
      </c>
      <c r="I63" s="1702">
        <v>0</v>
      </c>
      <c r="J63" s="1703">
        <v>0</v>
      </c>
    </row>
    <row r="64" spans="1:10" ht="24.75" customHeight="1">
      <c r="A64" s="1030" t="s">
        <v>204</v>
      </c>
      <c r="B64" s="1112">
        <v>1</v>
      </c>
      <c r="C64" s="1099">
        <v>0</v>
      </c>
      <c r="D64" s="1099">
        <v>1</v>
      </c>
      <c r="E64" s="1099">
        <v>0</v>
      </c>
      <c r="F64" s="1099">
        <v>0</v>
      </c>
      <c r="G64" s="1099">
        <v>0</v>
      </c>
      <c r="H64" s="1701">
        <v>1</v>
      </c>
      <c r="I64" s="1702">
        <v>0</v>
      </c>
      <c r="J64" s="1703">
        <v>1</v>
      </c>
    </row>
    <row r="65" spans="1:10" ht="24.75" customHeight="1">
      <c r="A65" s="1030" t="s">
        <v>205</v>
      </c>
      <c r="B65" s="1112">
        <v>0</v>
      </c>
      <c r="C65" s="1099">
        <v>1</v>
      </c>
      <c r="D65" s="1099">
        <v>1</v>
      </c>
      <c r="E65" s="1099">
        <v>0</v>
      </c>
      <c r="F65" s="1099">
        <v>0</v>
      </c>
      <c r="G65" s="1099">
        <v>0</v>
      </c>
      <c r="H65" s="1701">
        <v>0</v>
      </c>
      <c r="I65" s="1702">
        <v>1</v>
      </c>
      <c r="J65" s="1703">
        <v>1</v>
      </c>
    </row>
    <row r="66" spans="1:10" ht="24.75" customHeight="1">
      <c r="A66" s="1030" t="s">
        <v>206</v>
      </c>
      <c r="B66" s="1112">
        <v>2</v>
      </c>
      <c r="C66" s="1099">
        <v>0</v>
      </c>
      <c r="D66" s="1099">
        <v>2</v>
      </c>
      <c r="E66" s="1099">
        <v>0</v>
      </c>
      <c r="F66" s="1099">
        <v>0</v>
      </c>
      <c r="G66" s="1099">
        <v>0</v>
      </c>
      <c r="H66" s="1701">
        <v>2</v>
      </c>
      <c r="I66" s="1702">
        <v>0</v>
      </c>
      <c r="J66" s="1703">
        <v>2</v>
      </c>
    </row>
    <row r="67" spans="1:10" ht="24.75" customHeight="1">
      <c r="A67" s="1030" t="s">
        <v>207</v>
      </c>
      <c r="B67" s="1112">
        <v>1</v>
      </c>
      <c r="C67" s="1099">
        <v>0</v>
      </c>
      <c r="D67" s="1099">
        <v>1</v>
      </c>
      <c r="E67" s="1099">
        <v>0</v>
      </c>
      <c r="F67" s="1099">
        <v>0</v>
      </c>
      <c r="G67" s="1099">
        <v>0</v>
      </c>
      <c r="H67" s="1701">
        <v>1</v>
      </c>
      <c r="I67" s="1702">
        <v>0</v>
      </c>
      <c r="J67" s="1703">
        <v>1</v>
      </c>
    </row>
    <row r="68" spans="1:10" ht="24.75" customHeight="1">
      <c r="A68" s="1030" t="s">
        <v>208</v>
      </c>
      <c r="B68" s="1112">
        <v>1</v>
      </c>
      <c r="C68" s="1099">
        <v>0</v>
      </c>
      <c r="D68" s="1099">
        <v>1</v>
      </c>
      <c r="E68" s="1099">
        <v>0</v>
      </c>
      <c r="F68" s="1099">
        <v>0</v>
      </c>
      <c r="G68" s="1099">
        <v>0</v>
      </c>
      <c r="H68" s="1701">
        <v>1</v>
      </c>
      <c r="I68" s="1702">
        <v>0</v>
      </c>
      <c r="J68" s="1703">
        <v>1</v>
      </c>
    </row>
    <row r="69" spans="1:10" ht="24.75" customHeight="1">
      <c r="A69" s="1030" t="s">
        <v>231</v>
      </c>
      <c r="B69" s="1112">
        <v>0</v>
      </c>
      <c r="C69" s="1099">
        <v>0</v>
      </c>
      <c r="D69" s="1099">
        <v>0</v>
      </c>
      <c r="E69" s="1099">
        <v>0</v>
      </c>
      <c r="F69" s="1099">
        <v>0</v>
      </c>
      <c r="G69" s="1099">
        <v>0</v>
      </c>
      <c r="H69" s="1701">
        <v>0</v>
      </c>
      <c r="I69" s="1702">
        <v>0</v>
      </c>
      <c r="J69" s="1703">
        <v>0</v>
      </c>
    </row>
    <row r="70" spans="1:10" ht="24.75" customHeight="1">
      <c r="A70" s="1033" t="s">
        <v>209</v>
      </c>
      <c r="B70" s="1213">
        <v>0</v>
      </c>
      <c r="C70" s="1161">
        <v>0</v>
      </c>
      <c r="D70" s="1161">
        <v>0</v>
      </c>
      <c r="E70" s="1161">
        <v>0</v>
      </c>
      <c r="F70" s="1161">
        <v>0</v>
      </c>
      <c r="G70" s="1161">
        <v>0</v>
      </c>
      <c r="H70" s="1704">
        <v>0</v>
      </c>
      <c r="I70" s="1705">
        <v>0</v>
      </c>
      <c r="J70" s="1706">
        <v>0</v>
      </c>
    </row>
    <row r="71" spans="1:10" ht="24.75" customHeight="1">
      <c r="A71" s="1815" t="s">
        <v>210</v>
      </c>
      <c r="B71" s="2068">
        <v>3</v>
      </c>
      <c r="C71" s="2068">
        <v>3</v>
      </c>
      <c r="D71" s="2068">
        <v>6</v>
      </c>
      <c r="E71" s="2068">
        <v>0</v>
      </c>
      <c r="F71" s="2068">
        <v>0</v>
      </c>
      <c r="G71" s="2068">
        <v>0</v>
      </c>
      <c r="H71" s="2068">
        <v>3</v>
      </c>
      <c r="I71" s="2068">
        <v>3</v>
      </c>
      <c r="J71" s="2069">
        <v>6</v>
      </c>
    </row>
    <row r="72" spans="1:10" ht="24.75" customHeight="1">
      <c r="A72" s="982" t="s">
        <v>211</v>
      </c>
      <c r="B72" s="1099">
        <v>0</v>
      </c>
      <c r="C72" s="1099">
        <v>0</v>
      </c>
      <c r="D72" s="1099">
        <v>0</v>
      </c>
      <c r="E72" s="1099">
        <v>0</v>
      </c>
      <c r="F72" s="1099">
        <v>0</v>
      </c>
      <c r="G72" s="1099">
        <v>0</v>
      </c>
      <c r="H72" s="1708">
        <v>0</v>
      </c>
      <c r="I72" s="1709">
        <v>0</v>
      </c>
      <c r="J72" s="1710">
        <v>0</v>
      </c>
    </row>
    <row r="73" spans="1:10" ht="24.75" customHeight="1">
      <c r="A73" s="980" t="s">
        <v>212</v>
      </c>
      <c r="B73" s="1099">
        <v>0</v>
      </c>
      <c r="C73" s="1099">
        <v>0</v>
      </c>
      <c r="D73" s="1099">
        <v>0</v>
      </c>
      <c r="E73" s="1099">
        <v>0</v>
      </c>
      <c r="F73" s="1099">
        <v>0</v>
      </c>
      <c r="G73" s="1099">
        <v>0</v>
      </c>
      <c r="H73" s="1701">
        <v>0</v>
      </c>
      <c r="I73" s="1702">
        <v>0</v>
      </c>
      <c r="J73" s="1703">
        <v>0</v>
      </c>
    </row>
    <row r="74" spans="1:10" ht="24.75" customHeight="1">
      <c r="A74" s="980" t="s">
        <v>213</v>
      </c>
      <c r="B74" s="1099">
        <v>0</v>
      </c>
      <c r="C74" s="1099">
        <v>1</v>
      </c>
      <c r="D74" s="1099">
        <v>1</v>
      </c>
      <c r="E74" s="1099">
        <v>0</v>
      </c>
      <c r="F74" s="1099">
        <v>0</v>
      </c>
      <c r="G74" s="1099">
        <v>0</v>
      </c>
      <c r="H74" s="1701">
        <v>0</v>
      </c>
      <c r="I74" s="1702">
        <v>1</v>
      </c>
      <c r="J74" s="1703">
        <v>1</v>
      </c>
    </row>
    <row r="75" spans="1:10" ht="52.5" customHeight="1">
      <c r="A75" s="980" t="s">
        <v>214</v>
      </c>
      <c r="B75" s="1162">
        <v>0</v>
      </c>
      <c r="C75" s="1162">
        <v>0</v>
      </c>
      <c r="D75" s="1162">
        <v>0</v>
      </c>
      <c r="E75" s="1162">
        <v>0</v>
      </c>
      <c r="F75" s="1162">
        <v>0</v>
      </c>
      <c r="G75" s="1162">
        <v>0</v>
      </c>
      <c r="H75" s="1701">
        <v>0</v>
      </c>
      <c r="I75" s="1702">
        <v>0</v>
      </c>
      <c r="J75" s="1703">
        <v>0</v>
      </c>
    </row>
    <row r="76" spans="1:10" ht="24.75" customHeight="1">
      <c r="A76" s="980" t="s">
        <v>215</v>
      </c>
      <c r="B76" s="1162">
        <v>0</v>
      </c>
      <c r="C76" s="1162">
        <v>0</v>
      </c>
      <c r="D76" s="1162">
        <v>0</v>
      </c>
      <c r="E76" s="1162">
        <v>0</v>
      </c>
      <c r="F76" s="1162">
        <v>0</v>
      </c>
      <c r="G76" s="1162">
        <v>0</v>
      </c>
      <c r="H76" s="1701">
        <v>0</v>
      </c>
      <c r="I76" s="1702">
        <v>0</v>
      </c>
      <c r="J76" s="1703">
        <v>0</v>
      </c>
    </row>
    <row r="77" spans="1:10" ht="32.25" customHeight="1" thickBot="1">
      <c r="A77" s="980" t="s">
        <v>216</v>
      </c>
      <c r="B77" s="1162">
        <v>1</v>
      </c>
      <c r="C77" s="1162">
        <v>0</v>
      </c>
      <c r="D77" s="1162">
        <v>1</v>
      </c>
      <c r="E77" s="1162">
        <v>0</v>
      </c>
      <c r="F77" s="1162">
        <v>0</v>
      </c>
      <c r="G77" s="1162">
        <v>0</v>
      </c>
      <c r="H77" s="1711">
        <v>1</v>
      </c>
      <c r="I77" s="1712">
        <v>0</v>
      </c>
      <c r="J77" s="1713">
        <v>1</v>
      </c>
    </row>
    <row r="78" spans="1:10" ht="29.25" customHeight="1" thickBot="1">
      <c r="A78" s="991" t="s">
        <v>13</v>
      </c>
      <c r="B78" s="1163">
        <v>13</v>
      </c>
      <c r="C78" s="1163">
        <v>5</v>
      </c>
      <c r="D78" s="1163">
        <v>18</v>
      </c>
      <c r="E78" s="1163">
        <v>0</v>
      </c>
      <c r="F78" s="1163">
        <v>0</v>
      </c>
      <c r="G78" s="1163">
        <v>0</v>
      </c>
      <c r="H78" s="1163">
        <v>13</v>
      </c>
      <c r="I78" s="1163">
        <v>5</v>
      </c>
      <c r="J78" s="1164">
        <v>18</v>
      </c>
    </row>
    <row r="79" spans="1:10" ht="35.25" customHeight="1" thickBot="1">
      <c r="A79" s="2001" t="s">
        <v>238</v>
      </c>
      <c r="B79" s="1117">
        <v>444</v>
      </c>
      <c r="C79" s="1117">
        <v>11</v>
      </c>
      <c r="D79" s="1117">
        <v>455</v>
      </c>
      <c r="E79" s="1117">
        <v>6</v>
      </c>
      <c r="F79" s="1117">
        <v>0</v>
      </c>
      <c r="G79" s="1117">
        <v>6</v>
      </c>
      <c r="H79" s="1117">
        <v>450</v>
      </c>
      <c r="I79" s="1117">
        <v>11</v>
      </c>
      <c r="J79" s="1092">
        <v>461</v>
      </c>
    </row>
    <row r="80" spans="1:10" ht="25.5" customHeight="1" hidden="1" thickBot="1">
      <c r="A80" s="1051"/>
      <c r="B80" s="1052"/>
      <c r="C80" s="1052"/>
      <c r="D80" s="1052"/>
      <c r="E80" s="1052"/>
      <c r="F80" s="1052"/>
      <c r="G80" s="1052"/>
      <c r="H80" s="1052"/>
      <c r="I80" s="1052"/>
      <c r="J80" s="1052"/>
    </row>
    <row r="81" spans="1:10" ht="51" customHeight="1">
      <c r="A81" s="2685"/>
      <c r="B81" s="2685"/>
      <c r="C81" s="2685"/>
      <c r="D81" s="2685"/>
      <c r="E81" s="2685"/>
      <c r="F81" s="2685"/>
      <c r="G81" s="2685"/>
      <c r="H81" s="2685"/>
      <c r="I81" s="2685"/>
      <c r="J81" s="2685"/>
    </row>
  </sheetData>
  <sheetProtection/>
  <mergeCells count="7">
    <mergeCell ref="A81:J81"/>
    <mergeCell ref="A4:A5"/>
    <mergeCell ref="B4:D4"/>
    <mergeCell ref="E4:G4"/>
    <mergeCell ref="H4:J4"/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</sheetPr>
  <dimension ref="A1:M52"/>
  <sheetViews>
    <sheetView zoomScale="50" zoomScaleNormal="50" zoomScalePageLayoutView="0" workbookViewId="0" topLeftCell="A1">
      <selection activeCell="I43" sqref="I43"/>
    </sheetView>
  </sheetViews>
  <sheetFormatPr defaultColWidth="9.00390625" defaultRowHeight="12.75"/>
  <cols>
    <col min="1" max="1" width="91.375" style="987" customWidth="1"/>
    <col min="2" max="2" width="13.875" style="987" customWidth="1"/>
    <col min="3" max="3" width="12.125" style="987" customWidth="1"/>
    <col min="4" max="4" width="11.00390625" style="987" customWidth="1"/>
    <col min="5" max="5" width="14.125" style="987" customWidth="1"/>
    <col min="6" max="6" width="11.875" style="987" customWidth="1"/>
    <col min="7" max="7" width="9.625" style="987" customWidth="1"/>
    <col min="8" max="8" width="14.75390625" style="987" customWidth="1"/>
    <col min="9" max="10" width="9.625" style="987" customWidth="1"/>
    <col min="11" max="11" width="14.25390625" style="987" customWidth="1"/>
    <col min="12" max="12" width="13.125" style="987" customWidth="1"/>
    <col min="13" max="13" width="10.75390625" style="987" customWidth="1"/>
    <col min="14" max="16384" width="9.125" style="987" customWidth="1"/>
  </cols>
  <sheetData>
    <row r="1" spans="1:13" ht="84.75" customHeight="1">
      <c r="A1" s="2657" t="s">
        <v>179</v>
      </c>
      <c r="B1" s="2657"/>
      <c r="C1" s="2657"/>
      <c r="D1" s="2657"/>
      <c r="E1" s="2657"/>
      <c r="F1" s="2657"/>
      <c r="G1" s="2657"/>
      <c r="H1" s="2657"/>
      <c r="I1" s="2657"/>
      <c r="J1" s="2657"/>
      <c r="K1" s="2657"/>
      <c r="L1" s="2657"/>
      <c r="M1" s="2657"/>
    </row>
    <row r="2" spans="1:13" ht="32.25" customHeight="1">
      <c r="A2" s="2657"/>
      <c r="B2" s="2657"/>
      <c r="C2" s="2657"/>
      <c r="D2" s="2657"/>
      <c r="E2" s="2657"/>
      <c r="F2" s="2657"/>
      <c r="G2" s="2657"/>
      <c r="H2" s="2657"/>
      <c r="I2" s="2657"/>
      <c r="J2" s="2657"/>
      <c r="K2" s="2657"/>
      <c r="L2" s="2657"/>
      <c r="M2" s="2657"/>
    </row>
    <row r="3" spans="1:13" ht="48.75" customHeight="1">
      <c r="A3" s="2689" t="s">
        <v>361</v>
      </c>
      <c r="B3" s="2689"/>
      <c r="C3" s="2689"/>
      <c r="D3" s="2689"/>
      <c r="E3" s="2689"/>
      <c r="F3" s="2689"/>
      <c r="G3" s="2689"/>
      <c r="H3" s="2689"/>
      <c r="I3" s="2689"/>
      <c r="J3" s="2689"/>
      <c r="K3" s="2689"/>
      <c r="L3" s="2689"/>
      <c r="M3" s="2689"/>
    </row>
    <row r="4" spans="1:13" ht="33" customHeight="1" thickBot="1">
      <c r="A4" s="2037"/>
      <c r="B4" s="1166"/>
      <c r="C4" s="1166"/>
      <c r="D4" s="1166"/>
      <c r="E4" s="1166"/>
      <c r="F4" s="1166"/>
      <c r="G4" s="1166"/>
      <c r="H4" s="1166"/>
      <c r="I4" s="1166"/>
      <c r="J4" s="1166"/>
      <c r="K4" s="1166"/>
      <c r="L4" s="1166"/>
      <c r="M4" s="1166"/>
    </row>
    <row r="5" spans="1:13" ht="33" customHeight="1" thickBot="1">
      <c r="A5" s="2668" t="s">
        <v>9</v>
      </c>
      <c r="B5" s="2686" t="s">
        <v>19</v>
      </c>
      <c r="C5" s="2687"/>
      <c r="D5" s="2688"/>
      <c r="E5" s="2686" t="s">
        <v>20</v>
      </c>
      <c r="F5" s="2687"/>
      <c r="G5" s="2688"/>
      <c r="H5" s="2686" t="s">
        <v>32</v>
      </c>
      <c r="I5" s="2687"/>
      <c r="J5" s="2688"/>
      <c r="K5" s="2662" t="s">
        <v>21</v>
      </c>
      <c r="L5" s="2663"/>
      <c r="M5" s="2664"/>
    </row>
    <row r="6" spans="1:13" ht="166.5" customHeight="1" thickBot="1">
      <c r="A6" s="2670"/>
      <c r="B6" s="1168" t="s">
        <v>27</v>
      </c>
      <c r="C6" s="1168" t="s">
        <v>28</v>
      </c>
      <c r="D6" s="1168" t="s">
        <v>4</v>
      </c>
      <c r="E6" s="1168" t="s">
        <v>27</v>
      </c>
      <c r="F6" s="1168" t="s">
        <v>28</v>
      </c>
      <c r="G6" s="1168" t="s">
        <v>4</v>
      </c>
      <c r="H6" s="1168" t="s">
        <v>27</v>
      </c>
      <c r="I6" s="1168" t="s">
        <v>28</v>
      </c>
      <c r="J6" s="1168" t="s">
        <v>4</v>
      </c>
      <c r="K6" s="1168" t="s">
        <v>27</v>
      </c>
      <c r="L6" s="1168" t="s">
        <v>28</v>
      </c>
      <c r="M6" s="1168" t="s">
        <v>4</v>
      </c>
    </row>
    <row r="7" spans="1:13" ht="28.5" customHeight="1" thickBot="1">
      <c r="A7" s="991" t="s">
        <v>22</v>
      </c>
      <c r="B7" s="1169"/>
      <c r="C7" s="1170"/>
      <c r="D7" s="1171"/>
      <c r="E7" s="1169"/>
      <c r="F7" s="1170"/>
      <c r="G7" s="1172"/>
      <c r="H7" s="1173"/>
      <c r="I7" s="1170"/>
      <c r="J7" s="1171"/>
      <c r="K7" s="1722"/>
      <c r="L7" s="1723"/>
      <c r="M7" s="1724"/>
    </row>
    <row r="8" spans="1:13" ht="24.75" customHeight="1">
      <c r="A8" s="980" t="s">
        <v>201</v>
      </c>
      <c r="B8" s="1000">
        <v>8</v>
      </c>
      <c r="C8" s="1001">
        <v>6</v>
      </c>
      <c r="D8" s="1002">
        <v>14</v>
      </c>
      <c r="E8" s="1000">
        <v>0</v>
      </c>
      <c r="F8" s="1001">
        <v>0</v>
      </c>
      <c r="G8" s="1003">
        <v>0</v>
      </c>
      <c r="H8" s="1004">
        <v>0</v>
      </c>
      <c r="I8" s="1001">
        <v>0</v>
      </c>
      <c r="J8" s="1002">
        <v>0</v>
      </c>
      <c r="K8" s="1708">
        <v>8</v>
      </c>
      <c r="L8" s="1709">
        <v>6</v>
      </c>
      <c r="M8" s="1710">
        <v>14</v>
      </c>
    </row>
    <row r="9" spans="1:13" ht="24.75" customHeight="1">
      <c r="A9" s="980" t="s">
        <v>205</v>
      </c>
      <c r="B9" s="1005">
        <v>5</v>
      </c>
      <c r="C9" s="1006">
        <v>7</v>
      </c>
      <c r="D9" s="1007">
        <v>12</v>
      </c>
      <c r="E9" s="1005">
        <v>0</v>
      </c>
      <c r="F9" s="1006">
        <v>0</v>
      </c>
      <c r="G9" s="1008">
        <v>0</v>
      </c>
      <c r="H9" s="1009">
        <v>0</v>
      </c>
      <c r="I9" s="1006">
        <v>0</v>
      </c>
      <c r="J9" s="1007">
        <v>0</v>
      </c>
      <c r="K9" s="1708">
        <v>5</v>
      </c>
      <c r="L9" s="1709">
        <v>7</v>
      </c>
      <c r="M9" s="1710">
        <v>12</v>
      </c>
    </row>
    <row r="10" spans="1:13" ht="24.75" customHeight="1">
      <c r="A10" s="980" t="s">
        <v>206</v>
      </c>
      <c r="B10" s="1005">
        <v>27</v>
      </c>
      <c r="C10" s="1006">
        <v>71</v>
      </c>
      <c r="D10" s="1007">
        <v>98</v>
      </c>
      <c r="E10" s="1005">
        <v>0</v>
      </c>
      <c r="F10" s="1006">
        <v>3</v>
      </c>
      <c r="G10" s="1008">
        <v>3</v>
      </c>
      <c r="H10" s="1009">
        <v>0</v>
      </c>
      <c r="I10" s="1006">
        <v>0</v>
      </c>
      <c r="J10" s="1007">
        <v>0</v>
      </c>
      <c r="K10" s="1708">
        <v>27</v>
      </c>
      <c r="L10" s="1709">
        <v>74</v>
      </c>
      <c r="M10" s="1710">
        <v>101</v>
      </c>
    </row>
    <row r="11" spans="1:13" ht="24.75" customHeight="1">
      <c r="A11" s="980" t="s">
        <v>207</v>
      </c>
      <c r="B11" s="1005">
        <v>0</v>
      </c>
      <c r="C11" s="1006">
        <v>2</v>
      </c>
      <c r="D11" s="1007">
        <v>2</v>
      </c>
      <c r="E11" s="1005">
        <v>0</v>
      </c>
      <c r="F11" s="1006">
        <v>0</v>
      </c>
      <c r="G11" s="1008">
        <v>0</v>
      </c>
      <c r="H11" s="1009">
        <v>0</v>
      </c>
      <c r="I11" s="1006">
        <v>0</v>
      </c>
      <c r="J11" s="1007">
        <v>0</v>
      </c>
      <c r="K11" s="1708">
        <v>0</v>
      </c>
      <c r="L11" s="1709">
        <v>2</v>
      </c>
      <c r="M11" s="1710">
        <v>2</v>
      </c>
    </row>
    <row r="12" spans="1:13" ht="24.75" customHeight="1">
      <c r="A12" s="980" t="s">
        <v>208</v>
      </c>
      <c r="B12" s="1005">
        <v>0</v>
      </c>
      <c r="C12" s="1006">
        <v>2</v>
      </c>
      <c r="D12" s="1007">
        <v>2</v>
      </c>
      <c r="E12" s="1005">
        <v>0</v>
      </c>
      <c r="F12" s="1006">
        <v>0</v>
      </c>
      <c r="G12" s="1008">
        <v>0</v>
      </c>
      <c r="H12" s="1009">
        <v>0</v>
      </c>
      <c r="I12" s="1006">
        <v>0</v>
      </c>
      <c r="J12" s="1007">
        <v>0</v>
      </c>
      <c r="K12" s="1708">
        <v>0</v>
      </c>
      <c r="L12" s="1709">
        <v>2</v>
      </c>
      <c r="M12" s="1710">
        <v>2</v>
      </c>
    </row>
    <row r="13" spans="1:13" ht="24.75" customHeight="1">
      <c r="A13" s="980" t="s">
        <v>209</v>
      </c>
      <c r="B13" s="1010">
        <v>0</v>
      </c>
      <c r="C13" s="1011">
        <v>7</v>
      </c>
      <c r="D13" s="1012">
        <v>7</v>
      </c>
      <c r="E13" s="1010">
        <v>0</v>
      </c>
      <c r="F13" s="1011">
        <v>0</v>
      </c>
      <c r="G13" s="1013">
        <v>0</v>
      </c>
      <c r="H13" s="1014">
        <v>0</v>
      </c>
      <c r="I13" s="1011">
        <v>0</v>
      </c>
      <c r="J13" s="1012">
        <v>0</v>
      </c>
      <c r="K13" s="1708">
        <v>0</v>
      </c>
      <c r="L13" s="1709">
        <v>7</v>
      </c>
      <c r="M13" s="1710">
        <v>7</v>
      </c>
    </row>
    <row r="14" spans="1:13" ht="23.25" customHeight="1">
      <c r="A14" s="1815" t="s">
        <v>210</v>
      </c>
      <c r="B14" s="1005">
        <v>21</v>
      </c>
      <c r="C14" s="1006">
        <v>21</v>
      </c>
      <c r="D14" s="1006">
        <v>42</v>
      </c>
      <c r="E14" s="1006">
        <v>14</v>
      </c>
      <c r="F14" s="1006">
        <v>22</v>
      </c>
      <c r="G14" s="1006">
        <v>36</v>
      </c>
      <c r="H14" s="1433">
        <v>0</v>
      </c>
      <c r="I14" s="1433">
        <v>0</v>
      </c>
      <c r="J14" s="1823">
        <v>0</v>
      </c>
      <c r="K14" s="1708">
        <v>35</v>
      </c>
      <c r="L14" s="1709">
        <v>43</v>
      </c>
      <c r="M14" s="1710">
        <v>78</v>
      </c>
    </row>
    <row r="15" spans="1:13" ht="22.5" customHeight="1">
      <c r="A15" s="982" t="s">
        <v>232</v>
      </c>
      <c r="B15" s="1015">
        <v>0</v>
      </c>
      <c r="C15" s="1016">
        <v>0</v>
      </c>
      <c r="D15" s="1017">
        <v>0</v>
      </c>
      <c r="E15" s="1015">
        <v>0</v>
      </c>
      <c r="F15" s="1016">
        <v>0</v>
      </c>
      <c r="G15" s="1018">
        <v>0</v>
      </c>
      <c r="H15" s="1019">
        <v>0</v>
      </c>
      <c r="I15" s="1016">
        <v>0</v>
      </c>
      <c r="J15" s="1017">
        <v>0</v>
      </c>
      <c r="K15" s="1708">
        <v>0</v>
      </c>
      <c r="L15" s="1709">
        <v>0</v>
      </c>
      <c r="M15" s="1710">
        <v>0</v>
      </c>
    </row>
    <row r="16" spans="1:13" ht="20.25">
      <c r="A16" s="980" t="s">
        <v>211</v>
      </c>
      <c r="B16" s="1005">
        <v>5</v>
      </c>
      <c r="C16" s="1006">
        <v>5</v>
      </c>
      <c r="D16" s="1007">
        <v>10</v>
      </c>
      <c r="E16" s="1005">
        <v>0</v>
      </c>
      <c r="F16" s="1006">
        <v>0</v>
      </c>
      <c r="G16" s="1008">
        <v>0</v>
      </c>
      <c r="H16" s="1009">
        <v>0</v>
      </c>
      <c r="I16" s="1006">
        <v>0</v>
      </c>
      <c r="J16" s="1007">
        <v>0</v>
      </c>
      <c r="K16" s="1708">
        <v>5</v>
      </c>
      <c r="L16" s="1709">
        <v>5</v>
      </c>
      <c r="M16" s="1710">
        <v>10</v>
      </c>
    </row>
    <row r="17" spans="1:13" ht="20.25">
      <c r="A17" s="980" t="s">
        <v>213</v>
      </c>
      <c r="B17" s="1005">
        <v>9</v>
      </c>
      <c r="C17" s="1006">
        <v>3</v>
      </c>
      <c r="D17" s="1007">
        <v>12</v>
      </c>
      <c r="E17" s="1005">
        <v>0</v>
      </c>
      <c r="F17" s="1006">
        <v>1</v>
      </c>
      <c r="G17" s="1008">
        <v>1</v>
      </c>
      <c r="H17" s="1009">
        <v>0</v>
      </c>
      <c r="I17" s="1006">
        <v>0</v>
      </c>
      <c r="J17" s="1007">
        <v>0</v>
      </c>
      <c r="K17" s="1708">
        <v>9</v>
      </c>
      <c r="L17" s="1709">
        <v>4</v>
      </c>
      <c r="M17" s="1710">
        <v>13</v>
      </c>
    </row>
    <row r="18" spans="1:13" ht="65.25" customHeight="1">
      <c r="A18" s="980" t="s">
        <v>214</v>
      </c>
      <c r="B18" s="1005">
        <v>9</v>
      </c>
      <c r="C18" s="1006">
        <v>2</v>
      </c>
      <c r="D18" s="1007">
        <v>11</v>
      </c>
      <c r="E18" s="1005">
        <v>0</v>
      </c>
      <c r="F18" s="1006">
        <v>0</v>
      </c>
      <c r="G18" s="1008">
        <v>0</v>
      </c>
      <c r="H18" s="1009">
        <v>0</v>
      </c>
      <c r="I18" s="1006">
        <v>0</v>
      </c>
      <c r="J18" s="1007">
        <v>0</v>
      </c>
      <c r="K18" s="1708">
        <v>9</v>
      </c>
      <c r="L18" s="1709">
        <v>2</v>
      </c>
      <c r="M18" s="1710">
        <v>11</v>
      </c>
    </row>
    <row r="19" spans="1:13" ht="27" customHeight="1" thickBot="1">
      <c r="A19" s="980" t="s">
        <v>216</v>
      </c>
      <c r="B19" s="1020">
        <v>0</v>
      </c>
      <c r="C19" s="1021">
        <v>0</v>
      </c>
      <c r="D19" s="1022">
        <v>0</v>
      </c>
      <c r="E19" s="1020">
        <v>0</v>
      </c>
      <c r="F19" s="1021">
        <v>0</v>
      </c>
      <c r="G19" s="1023">
        <v>0</v>
      </c>
      <c r="H19" s="1024">
        <v>0</v>
      </c>
      <c r="I19" s="1021">
        <v>0</v>
      </c>
      <c r="J19" s="1022">
        <v>0</v>
      </c>
      <c r="K19" s="1725">
        <v>0</v>
      </c>
      <c r="L19" s="1726">
        <v>0</v>
      </c>
      <c r="M19" s="1727">
        <v>0</v>
      </c>
    </row>
    <row r="20" spans="1:13" ht="31.5" customHeight="1" thickBot="1">
      <c r="A20" s="1025" t="s">
        <v>12</v>
      </c>
      <c r="B20" s="1109">
        <v>84</v>
      </c>
      <c r="C20" s="1109">
        <v>126</v>
      </c>
      <c r="D20" s="1109">
        <v>210</v>
      </c>
      <c r="E20" s="1109">
        <v>14</v>
      </c>
      <c r="F20" s="1109">
        <v>26</v>
      </c>
      <c r="G20" s="1109">
        <v>40</v>
      </c>
      <c r="H20" s="1109">
        <v>0</v>
      </c>
      <c r="I20" s="1109">
        <v>0</v>
      </c>
      <c r="J20" s="1109">
        <v>0</v>
      </c>
      <c r="K20" s="1062">
        <v>98</v>
      </c>
      <c r="L20" s="1062">
        <v>152</v>
      </c>
      <c r="M20" s="1083">
        <v>250</v>
      </c>
    </row>
    <row r="21" spans="1:13" ht="27.75" customHeight="1" thickBot="1">
      <c r="A21" s="1026" t="s">
        <v>23</v>
      </c>
      <c r="B21" s="1062"/>
      <c r="C21" s="1178"/>
      <c r="D21" s="1179"/>
      <c r="E21" s="1062"/>
      <c r="F21" s="1178"/>
      <c r="G21" s="1179"/>
      <c r="H21" s="1062"/>
      <c r="I21" s="1178"/>
      <c r="J21" s="1179"/>
      <c r="K21" s="1821">
        <v>0</v>
      </c>
      <c r="L21" s="1819">
        <v>0</v>
      </c>
      <c r="M21" s="1820">
        <v>0</v>
      </c>
    </row>
    <row r="22" spans="1:13" ht="24.75" customHeight="1" thickBot="1">
      <c r="A22" s="1082" t="s">
        <v>11</v>
      </c>
      <c r="B22" s="2040"/>
      <c r="C22" s="2041"/>
      <c r="D22" s="2042"/>
      <c r="E22" s="2040"/>
      <c r="F22" s="2041"/>
      <c r="G22" s="2042"/>
      <c r="H22" s="2040"/>
      <c r="I22" s="2041"/>
      <c r="J22" s="2042"/>
      <c r="K22" s="1725">
        <v>0</v>
      </c>
      <c r="L22" s="1726">
        <v>0</v>
      </c>
      <c r="M22" s="1727">
        <v>0</v>
      </c>
    </row>
    <row r="23" spans="1:13" ht="24.75" customHeight="1">
      <c r="A23" s="980" t="s">
        <v>201</v>
      </c>
      <c r="B23" s="1099">
        <v>8</v>
      </c>
      <c r="C23" s="1001">
        <v>6</v>
      </c>
      <c r="D23" s="1019">
        <v>14</v>
      </c>
      <c r="E23" s="1099">
        <v>0</v>
      </c>
      <c r="F23" s="1001">
        <v>0</v>
      </c>
      <c r="G23" s="1019">
        <v>0</v>
      </c>
      <c r="H23" s="1015"/>
      <c r="I23" s="1016"/>
      <c r="J23" s="1017"/>
      <c r="K23" s="1158">
        <v>8</v>
      </c>
      <c r="L23" s="1159">
        <v>6</v>
      </c>
      <c r="M23" s="1160">
        <v>14</v>
      </c>
    </row>
    <row r="24" spans="1:13" ht="24.75" customHeight="1">
      <c r="A24" s="980" t="s">
        <v>205</v>
      </c>
      <c r="B24" s="1162">
        <v>5</v>
      </c>
      <c r="C24" s="1006">
        <v>7</v>
      </c>
      <c r="D24" s="1009">
        <v>12</v>
      </c>
      <c r="E24" s="1162">
        <v>0</v>
      </c>
      <c r="F24" s="1006">
        <v>0</v>
      </c>
      <c r="G24" s="1009">
        <v>0</v>
      </c>
      <c r="H24" s="1005"/>
      <c r="I24" s="1006"/>
      <c r="J24" s="1007"/>
      <c r="K24" s="1708">
        <v>5</v>
      </c>
      <c r="L24" s="1709">
        <v>7</v>
      </c>
      <c r="M24" s="1710">
        <v>12</v>
      </c>
    </row>
    <row r="25" spans="1:13" ht="24.75" customHeight="1">
      <c r="A25" s="980" t="s">
        <v>206</v>
      </c>
      <c r="B25" s="1162">
        <v>27</v>
      </c>
      <c r="C25" s="1006">
        <v>69</v>
      </c>
      <c r="D25" s="1009">
        <v>96</v>
      </c>
      <c r="E25" s="1162">
        <v>0</v>
      </c>
      <c r="F25" s="1006">
        <v>0</v>
      </c>
      <c r="G25" s="1009">
        <v>0</v>
      </c>
      <c r="H25" s="1005"/>
      <c r="I25" s="1006"/>
      <c r="J25" s="1007"/>
      <c r="K25" s="1708">
        <v>27</v>
      </c>
      <c r="L25" s="1709">
        <v>69</v>
      </c>
      <c r="M25" s="1710">
        <v>96</v>
      </c>
    </row>
    <row r="26" spans="1:13" ht="24.75" customHeight="1">
      <c r="A26" s="980" t="s">
        <v>207</v>
      </c>
      <c r="B26" s="1162">
        <v>0</v>
      </c>
      <c r="C26" s="1006">
        <v>2</v>
      </c>
      <c r="D26" s="1009">
        <v>2</v>
      </c>
      <c r="E26" s="1162">
        <v>0</v>
      </c>
      <c r="F26" s="1006">
        <v>0</v>
      </c>
      <c r="G26" s="1009">
        <v>0</v>
      </c>
      <c r="H26" s="1005"/>
      <c r="I26" s="1006"/>
      <c r="J26" s="1007"/>
      <c r="K26" s="1708">
        <v>0</v>
      </c>
      <c r="L26" s="1709">
        <v>2</v>
      </c>
      <c r="M26" s="1710">
        <v>2</v>
      </c>
    </row>
    <row r="27" spans="1:13" ht="24.75" customHeight="1">
      <c r="A27" s="980" t="s">
        <v>208</v>
      </c>
      <c r="B27" s="1162">
        <v>0</v>
      </c>
      <c r="C27" s="1006">
        <v>1</v>
      </c>
      <c r="D27" s="1009">
        <v>1</v>
      </c>
      <c r="E27" s="1162">
        <v>0</v>
      </c>
      <c r="F27" s="1006">
        <v>0</v>
      </c>
      <c r="G27" s="1009">
        <v>0</v>
      </c>
      <c r="H27" s="1005"/>
      <c r="I27" s="1006"/>
      <c r="J27" s="1007"/>
      <c r="K27" s="1708">
        <v>0</v>
      </c>
      <c r="L27" s="1709">
        <v>1</v>
      </c>
      <c r="M27" s="1710">
        <v>1</v>
      </c>
    </row>
    <row r="28" spans="1:13" ht="24.75" customHeight="1">
      <c r="A28" s="980" t="s">
        <v>209</v>
      </c>
      <c r="B28" s="2093">
        <v>0</v>
      </c>
      <c r="C28" s="1006">
        <v>6</v>
      </c>
      <c r="D28" s="1014">
        <v>6</v>
      </c>
      <c r="E28" s="2093">
        <v>0</v>
      </c>
      <c r="F28" s="1011">
        <v>0</v>
      </c>
      <c r="G28" s="1014">
        <v>0</v>
      </c>
      <c r="H28" s="1010"/>
      <c r="I28" s="1011"/>
      <c r="J28" s="1012"/>
      <c r="K28" s="1725">
        <v>0</v>
      </c>
      <c r="L28" s="1726">
        <v>6</v>
      </c>
      <c r="M28" s="1727">
        <v>6</v>
      </c>
    </row>
    <row r="29" spans="1:13" ht="25.5" customHeight="1">
      <c r="A29" s="981" t="s">
        <v>210</v>
      </c>
      <c r="B29" s="1162">
        <v>21</v>
      </c>
      <c r="C29" s="1006">
        <v>21</v>
      </c>
      <c r="D29" s="1009">
        <v>42</v>
      </c>
      <c r="E29" s="1162">
        <v>14</v>
      </c>
      <c r="F29" s="1006">
        <v>21</v>
      </c>
      <c r="G29" s="1009">
        <v>35</v>
      </c>
      <c r="H29" s="1005">
        <v>0</v>
      </c>
      <c r="I29" s="1005">
        <v>0</v>
      </c>
      <c r="J29" s="1707">
        <v>0</v>
      </c>
      <c r="K29" s="1816">
        <v>35</v>
      </c>
      <c r="L29" s="1816">
        <v>42</v>
      </c>
      <c r="M29" s="2069">
        <v>77</v>
      </c>
    </row>
    <row r="30" spans="1:13" ht="20.25">
      <c r="A30" s="982" t="s">
        <v>232</v>
      </c>
      <c r="B30" s="1099"/>
      <c r="C30" s="1006"/>
      <c r="D30" s="2095"/>
      <c r="E30" s="1099"/>
      <c r="F30" s="1016"/>
      <c r="G30" s="2095"/>
      <c r="H30" s="1015"/>
      <c r="I30" s="1016"/>
      <c r="J30" s="1017"/>
      <c r="K30" s="1708">
        <v>0</v>
      </c>
      <c r="L30" s="1709">
        <v>0</v>
      </c>
      <c r="M30" s="1710">
        <v>0</v>
      </c>
    </row>
    <row r="31" spans="1:13" ht="27.75" customHeight="1">
      <c r="A31" s="980" t="s">
        <v>211</v>
      </c>
      <c r="B31" s="1162">
        <v>5</v>
      </c>
      <c r="C31" s="1006">
        <v>5</v>
      </c>
      <c r="D31" s="1009">
        <v>10</v>
      </c>
      <c r="E31" s="1162">
        <v>0</v>
      </c>
      <c r="F31" s="1006">
        <v>0</v>
      </c>
      <c r="G31" s="1009">
        <v>0</v>
      </c>
      <c r="H31" s="1005"/>
      <c r="I31" s="1006"/>
      <c r="J31" s="1007"/>
      <c r="K31" s="1708">
        <v>5</v>
      </c>
      <c r="L31" s="1709">
        <v>5</v>
      </c>
      <c r="M31" s="1710">
        <v>10</v>
      </c>
    </row>
    <row r="32" spans="1:13" ht="20.25">
      <c r="A32" s="980" t="s">
        <v>213</v>
      </c>
      <c r="B32" s="1162">
        <v>9</v>
      </c>
      <c r="C32" s="1006">
        <v>3</v>
      </c>
      <c r="D32" s="1009">
        <v>12</v>
      </c>
      <c r="E32" s="1162">
        <v>0</v>
      </c>
      <c r="F32" s="1006">
        <v>0</v>
      </c>
      <c r="G32" s="1009">
        <v>0</v>
      </c>
      <c r="H32" s="1005"/>
      <c r="I32" s="1006"/>
      <c r="J32" s="1007"/>
      <c r="K32" s="1708">
        <v>9</v>
      </c>
      <c r="L32" s="1709">
        <v>3</v>
      </c>
      <c r="M32" s="1710">
        <v>12</v>
      </c>
    </row>
    <row r="33" spans="1:13" ht="40.5">
      <c r="A33" s="980" t="s">
        <v>214</v>
      </c>
      <c r="B33" s="1162">
        <v>9</v>
      </c>
      <c r="C33" s="1006">
        <v>2</v>
      </c>
      <c r="D33" s="1009">
        <v>11</v>
      </c>
      <c r="E33" s="1162">
        <v>0</v>
      </c>
      <c r="F33" s="1006">
        <v>0</v>
      </c>
      <c r="G33" s="1009">
        <v>0</v>
      </c>
      <c r="H33" s="1005"/>
      <c r="I33" s="1006"/>
      <c r="J33" s="1007"/>
      <c r="K33" s="1708">
        <v>9</v>
      </c>
      <c r="L33" s="1709">
        <v>2</v>
      </c>
      <c r="M33" s="1710">
        <v>11</v>
      </c>
    </row>
    <row r="34" spans="1:13" ht="24.75" customHeight="1" thickBot="1">
      <c r="A34" s="980" t="s">
        <v>216</v>
      </c>
      <c r="B34" s="2093">
        <v>0</v>
      </c>
      <c r="C34" s="1011">
        <v>0</v>
      </c>
      <c r="D34" s="1014">
        <v>0</v>
      </c>
      <c r="E34" s="2093">
        <v>0</v>
      </c>
      <c r="F34" s="1011">
        <v>0</v>
      </c>
      <c r="G34" s="1014">
        <v>0</v>
      </c>
      <c r="H34" s="1010"/>
      <c r="I34" s="1011"/>
      <c r="J34" s="1012"/>
      <c r="K34" s="1708">
        <v>0</v>
      </c>
      <c r="L34" s="1709">
        <v>0</v>
      </c>
      <c r="M34" s="1710">
        <v>0</v>
      </c>
    </row>
    <row r="35" spans="1:13" ht="31.5" customHeight="1" thickBot="1">
      <c r="A35" s="991" t="s">
        <v>8</v>
      </c>
      <c r="B35" s="1163">
        <v>84</v>
      </c>
      <c r="C35" s="1822">
        <v>122</v>
      </c>
      <c r="D35" s="1432">
        <v>206</v>
      </c>
      <c r="E35" s="1163">
        <v>14</v>
      </c>
      <c r="F35" s="1431">
        <v>21</v>
      </c>
      <c r="G35" s="1432">
        <v>35</v>
      </c>
      <c r="H35" s="1186">
        <v>0</v>
      </c>
      <c r="I35" s="1186">
        <v>0</v>
      </c>
      <c r="J35" s="1186">
        <v>0</v>
      </c>
      <c r="K35" s="1186">
        <v>98</v>
      </c>
      <c r="L35" s="1186">
        <v>143</v>
      </c>
      <c r="M35" s="1164">
        <v>241</v>
      </c>
    </row>
    <row r="36" spans="1:13" ht="24.75" customHeight="1" thickBot="1">
      <c r="A36" s="1152" t="s">
        <v>26</v>
      </c>
      <c r="B36" s="2094"/>
      <c r="C36" s="1817"/>
      <c r="D36" s="1181"/>
      <c r="E36" s="2094"/>
      <c r="F36" s="1046"/>
      <c r="G36" s="1181"/>
      <c r="H36" s="1045"/>
      <c r="I36" s="1046"/>
      <c r="J36" s="1047"/>
      <c r="K36" s="1821">
        <v>0</v>
      </c>
      <c r="L36" s="1819">
        <v>0</v>
      </c>
      <c r="M36" s="1820">
        <v>0</v>
      </c>
    </row>
    <row r="37" spans="1:13" ht="24.75" customHeight="1">
      <c r="A37" s="980" t="s">
        <v>201</v>
      </c>
      <c r="B37" s="1099">
        <v>0</v>
      </c>
      <c r="C37" s="1016">
        <v>0</v>
      </c>
      <c r="D37" s="1019">
        <v>0</v>
      </c>
      <c r="E37" s="1099">
        <v>0</v>
      </c>
      <c r="F37" s="1016">
        <v>0</v>
      </c>
      <c r="G37" s="1019">
        <v>0</v>
      </c>
      <c r="H37" s="1015"/>
      <c r="I37" s="1016"/>
      <c r="J37" s="1017"/>
      <c r="K37" s="1708">
        <v>0</v>
      </c>
      <c r="L37" s="1709">
        <v>0</v>
      </c>
      <c r="M37" s="1710">
        <v>0</v>
      </c>
    </row>
    <row r="38" spans="1:13" ht="24.75" customHeight="1">
      <c r="A38" s="980" t="s">
        <v>205</v>
      </c>
      <c r="B38" s="1162">
        <v>0</v>
      </c>
      <c r="C38" s="1006">
        <v>0</v>
      </c>
      <c r="D38" s="1009">
        <v>0</v>
      </c>
      <c r="E38" s="1162">
        <v>0</v>
      </c>
      <c r="F38" s="1006">
        <v>0</v>
      </c>
      <c r="G38" s="1009">
        <v>0</v>
      </c>
      <c r="H38" s="1005"/>
      <c r="I38" s="1006"/>
      <c r="J38" s="1007"/>
      <c r="K38" s="1708">
        <v>0</v>
      </c>
      <c r="L38" s="1709">
        <v>0</v>
      </c>
      <c r="M38" s="1710">
        <v>0</v>
      </c>
    </row>
    <row r="39" spans="1:13" ht="24.75" customHeight="1">
      <c r="A39" s="980" t="s">
        <v>206</v>
      </c>
      <c r="B39" s="1162">
        <v>0</v>
      </c>
      <c r="C39" s="1006">
        <v>2</v>
      </c>
      <c r="D39" s="1009">
        <v>2</v>
      </c>
      <c r="E39" s="1162">
        <v>0</v>
      </c>
      <c r="F39" s="1006">
        <v>3</v>
      </c>
      <c r="G39" s="1009">
        <v>3</v>
      </c>
      <c r="H39" s="1005"/>
      <c r="I39" s="1006"/>
      <c r="J39" s="1007"/>
      <c r="K39" s="1708">
        <v>0</v>
      </c>
      <c r="L39" s="1709">
        <v>5</v>
      </c>
      <c r="M39" s="1710">
        <v>5</v>
      </c>
    </row>
    <row r="40" spans="1:13" ht="24.75" customHeight="1">
      <c r="A40" s="980" t="s">
        <v>207</v>
      </c>
      <c r="B40" s="1162">
        <v>0</v>
      </c>
      <c r="C40" s="1006">
        <v>0</v>
      </c>
      <c r="D40" s="1009">
        <v>0</v>
      </c>
      <c r="E40" s="1162">
        <v>0</v>
      </c>
      <c r="F40" s="1006">
        <v>0</v>
      </c>
      <c r="G40" s="1009">
        <v>0</v>
      </c>
      <c r="H40" s="1005"/>
      <c r="I40" s="1006"/>
      <c r="J40" s="1007"/>
      <c r="K40" s="1708">
        <v>0</v>
      </c>
      <c r="L40" s="1709">
        <v>0</v>
      </c>
      <c r="M40" s="1710">
        <v>0</v>
      </c>
    </row>
    <row r="41" spans="1:13" ht="24.75" customHeight="1">
      <c r="A41" s="980" t="s">
        <v>208</v>
      </c>
      <c r="B41" s="1162">
        <v>0</v>
      </c>
      <c r="C41" s="1006">
        <v>1</v>
      </c>
      <c r="D41" s="1009">
        <v>1</v>
      </c>
      <c r="E41" s="1162">
        <v>0</v>
      </c>
      <c r="F41" s="1006">
        <v>0</v>
      </c>
      <c r="G41" s="1009">
        <v>0</v>
      </c>
      <c r="H41" s="1005"/>
      <c r="I41" s="1006"/>
      <c r="J41" s="1007"/>
      <c r="K41" s="1708">
        <v>0</v>
      </c>
      <c r="L41" s="1709">
        <v>1</v>
      </c>
      <c r="M41" s="1710">
        <v>1</v>
      </c>
    </row>
    <row r="42" spans="1:13" ht="24.75" customHeight="1">
      <c r="A42" s="980" t="s">
        <v>209</v>
      </c>
      <c r="B42" s="2093">
        <v>0</v>
      </c>
      <c r="C42" s="1006">
        <v>1</v>
      </c>
      <c r="D42" s="1014">
        <v>1</v>
      </c>
      <c r="E42" s="2093">
        <v>0</v>
      </c>
      <c r="F42" s="1011">
        <v>0</v>
      </c>
      <c r="G42" s="1014">
        <v>0</v>
      </c>
      <c r="H42" s="1010"/>
      <c r="I42" s="1011"/>
      <c r="J42" s="1012"/>
      <c r="K42" s="1725">
        <v>0</v>
      </c>
      <c r="L42" s="1726">
        <v>1</v>
      </c>
      <c r="M42" s="1727">
        <v>1</v>
      </c>
    </row>
    <row r="43" spans="1:13" ht="24.75" customHeight="1">
      <c r="A43" s="1030" t="s">
        <v>210</v>
      </c>
      <c r="B43" s="1162">
        <v>0</v>
      </c>
      <c r="C43" s="1006">
        <v>0</v>
      </c>
      <c r="D43" s="1211">
        <v>0</v>
      </c>
      <c r="E43" s="1162">
        <v>0</v>
      </c>
      <c r="F43" s="1006">
        <v>1</v>
      </c>
      <c r="G43" s="1211">
        <v>1</v>
      </c>
      <c r="H43" s="1707">
        <v>0</v>
      </c>
      <c r="I43" s="1707">
        <v>0</v>
      </c>
      <c r="J43" s="1707">
        <v>0</v>
      </c>
      <c r="K43" s="1707">
        <v>0</v>
      </c>
      <c r="L43" s="1707">
        <v>1</v>
      </c>
      <c r="M43" s="1707">
        <v>1</v>
      </c>
    </row>
    <row r="44" spans="1:13" ht="20.25">
      <c r="A44" s="982" t="s">
        <v>232</v>
      </c>
      <c r="B44" s="1015"/>
      <c r="C44" s="1016"/>
      <c r="D44" s="1017"/>
      <c r="E44" s="1015"/>
      <c r="F44" s="1016"/>
      <c r="G44" s="1017"/>
      <c r="H44" s="1015"/>
      <c r="I44" s="1016"/>
      <c r="J44" s="1018"/>
      <c r="K44" s="1708">
        <v>0</v>
      </c>
      <c r="L44" s="1709">
        <v>0</v>
      </c>
      <c r="M44" s="1710">
        <v>0</v>
      </c>
    </row>
    <row r="45" spans="1:13" ht="20.25">
      <c r="A45" s="980" t="s">
        <v>211</v>
      </c>
      <c r="B45" s="1005">
        <v>0</v>
      </c>
      <c r="C45" s="1006">
        <v>0</v>
      </c>
      <c r="D45" s="1007">
        <v>0</v>
      </c>
      <c r="E45" s="1005">
        <v>0</v>
      </c>
      <c r="F45" s="1006">
        <v>0</v>
      </c>
      <c r="G45" s="1007">
        <v>0</v>
      </c>
      <c r="H45" s="1005"/>
      <c r="I45" s="1006"/>
      <c r="J45" s="1008"/>
      <c r="K45" s="1708">
        <v>0</v>
      </c>
      <c r="L45" s="1709">
        <v>0</v>
      </c>
      <c r="M45" s="1710">
        <v>0</v>
      </c>
    </row>
    <row r="46" spans="1:13" ht="20.25">
      <c r="A46" s="980" t="s">
        <v>213</v>
      </c>
      <c r="B46" s="1005">
        <v>0</v>
      </c>
      <c r="C46" s="1006">
        <v>0</v>
      </c>
      <c r="D46" s="1007">
        <v>0</v>
      </c>
      <c r="E46" s="1005">
        <v>0</v>
      </c>
      <c r="F46" s="1006">
        <v>1</v>
      </c>
      <c r="G46" s="1007">
        <v>1</v>
      </c>
      <c r="H46" s="1005"/>
      <c r="I46" s="1006"/>
      <c r="J46" s="1008"/>
      <c r="K46" s="1708">
        <v>0</v>
      </c>
      <c r="L46" s="1709">
        <v>1</v>
      </c>
      <c r="M46" s="1710">
        <v>1</v>
      </c>
    </row>
    <row r="47" spans="1:13" ht="54.75" customHeight="1">
      <c r="A47" s="980" t="s">
        <v>214</v>
      </c>
      <c r="B47" s="1005">
        <v>0</v>
      </c>
      <c r="C47" s="1006">
        <v>0</v>
      </c>
      <c r="D47" s="1007">
        <v>0</v>
      </c>
      <c r="E47" s="1005">
        <v>0</v>
      </c>
      <c r="F47" s="1006">
        <v>0</v>
      </c>
      <c r="G47" s="1007">
        <v>0</v>
      </c>
      <c r="H47" s="1005"/>
      <c r="I47" s="1006"/>
      <c r="J47" s="1008"/>
      <c r="K47" s="1708">
        <v>0</v>
      </c>
      <c r="L47" s="1709">
        <v>0</v>
      </c>
      <c r="M47" s="1710">
        <v>0</v>
      </c>
    </row>
    <row r="48" spans="1:13" ht="30" customHeight="1" thickBot="1">
      <c r="A48" s="980" t="s">
        <v>216</v>
      </c>
      <c r="B48" s="1020">
        <v>0</v>
      </c>
      <c r="C48" s="1021">
        <v>0</v>
      </c>
      <c r="D48" s="1022">
        <v>0</v>
      </c>
      <c r="E48" s="1020">
        <v>0</v>
      </c>
      <c r="F48" s="1021">
        <v>0</v>
      </c>
      <c r="G48" s="1022">
        <v>0</v>
      </c>
      <c r="H48" s="1020"/>
      <c r="I48" s="1021"/>
      <c r="J48" s="1023"/>
      <c r="K48" s="1725">
        <v>0</v>
      </c>
      <c r="L48" s="1726">
        <v>0</v>
      </c>
      <c r="M48" s="1727">
        <v>0</v>
      </c>
    </row>
    <row r="49" spans="1:13" ht="30" customHeight="1" thickBot="1">
      <c r="A49" s="991" t="s">
        <v>13</v>
      </c>
      <c r="B49" s="1185">
        <v>0</v>
      </c>
      <c r="C49" s="1185">
        <v>4</v>
      </c>
      <c r="D49" s="1185">
        <v>4</v>
      </c>
      <c r="E49" s="1185">
        <v>0</v>
      </c>
      <c r="F49" s="1185">
        <v>5</v>
      </c>
      <c r="G49" s="1185">
        <v>5</v>
      </c>
      <c r="H49" s="1185">
        <v>0</v>
      </c>
      <c r="I49" s="1185">
        <v>0</v>
      </c>
      <c r="J49" s="1185">
        <v>0</v>
      </c>
      <c r="K49" s="1163">
        <v>0</v>
      </c>
      <c r="L49" s="1163">
        <v>9</v>
      </c>
      <c r="M49" s="1164">
        <v>9</v>
      </c>
    </row>
    <row r="50" spans="1:13" ht="31.5" customHeight="1" thickBot="1">
      <c r="A50" s="2001" t="s">
        <v>239</v>
      </c>
      <c r="B50" s="1117">
        <v>84</v>
      </c>
      <c r="C50" s="1117">
        <v>126</v>
      </c>
      <c r="D50" s="1117">
        <v>210</v>
      </c>
      <c r="E50" s="1117">
        <v>14</v>
      </c>
      <c r="F50" s="1117">
        <v>26</v>
      </c>
      <c r="G50" s="1117">
        <v>40</v>
      </c>
      <c r="H50" s="1117">
        <v>0</v>
      </c>
      <c r="I50" s="1117">
        <v>0</v>
      </c>
      <c r="J50" s="1117">
        <v>0</v>
      </c>
      <c r="K50" s="1821">
        <v>98</v>
      </c>
      <c r="L50" s="1819">
        <v>152</v>
      </c>
      <c r="M50" s="1820">
        <v>250</v>
      </c>
    </row>
    <row r="51" spans="1:13" ht="37.5" customHeight="1">
      <c r="A51" s="1051"/>
      <c r="B51" s="1052"/>
      <c r="C51" s="1052"/>
      <c r="D51" s="1052"/>
      <c r="E51" s="1052"/>
      <c r="F51" s="1052"/>
      <c r="G51" s="1052"/>
      <c r="H51" s="1052"/>
      <c r="I51" s="1052"/>
      <c r="J51" s="1052"/>
      <c r="K51" s="1052"/>
      <c r="L51" s="1052"/>
      <c r="M51" s="1052"/>
    </row>
    <row r="52" spans="1:13" ht="26.25" customHeight="1">
      <c r="A52" s="1051"/>
      <c r="B52" s="1052"/>
      <c r="C52" s="1052"/>
      <c r="D52" s="1052"/>
      <c r="E52" s="1052"/>
      <c r="F52" s="1052"/>
      <c r="G52" s="1052"/>
      <c r="H52" s="1052"/>
      <c r="I52" s="1052"/>
      <c r="J52" s="1052"/>
      <c r="K52" s="1052"/>
      <c r="L52" s="1052"/>
      <c r="M52" s="1052"/>
    </row>
  </sheetData>
  <sheetProtection/>
  <mergeCells count="8">
    <mergeCell ref="H5:J5"/>
    <mergeCell ref="A5:A6"/>
    <mergeCell ref="K5:M5"/>
    <mergeCell ref="A1:M1"/>
    <mergeCell ref="A2:M2"/>
    <mergeCell ref="A3:M3"/>
    <mergeCell ref="B5:D5"/>
    <mergeCell ref="E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</sheetPr>
  <dimension ref="A1:S16"/>
  <sheetViews>
    <sheetView zoomScale="60" zoomScaleNormal="60" zoomScalePageLayoutView="0" workbookViewId="0" topLeftCell="A1">
      <selection activeCell="U33" sqref="U33"/>
    </sheetView>
  </sheetViews>
  <sheetFormatPr defaultColWidth="9.00390625" defaultRowHeight="12.75"/>
  <cols>
    <col min="1" max="1" width="75.125" style="986" customWidth="1"/>
    <col min="2" max="13" width="9.125" style="986" customWidth="1"/>
    <col min="14" max="16384" width="9.125" style="986" customWidth="1"/>
  </cols>
  <sheetData>
    <row r="1" spans="1:19" ht="67.5" customHeight="1">
      <c r="A1" s="2657" t="s">
        <v>179</v>
      </c>
      <c r="B1" s="2657"/>
      <c r="C1" s="2657"/>
      <c r="D1" s="2657"/>
      <c r="E1" s="2657"/>
      <c r="F1" s="2657"/>
      <c r="G1" s="2657"/>
      <c r="H1" s="2657"/>
      <c r="I1" s="2657"/>
      <c r="J1" s="2657"/>
      <c r="K1" s="2657"/>
      <c r="L1" s="2657"/>
      <c r="M1" s="2657"/>
      <c r="N1" s="1165"/>
      <c r="O1" s="1165"/>
      <c r="P1" s="1166"/>
      <c r="Q1" s="1166"/>
      <c r="R1" s="1166"/>
      <c r="S1" s="1166"/>
    </row>
    <row r="2" spans="1:19" ht="30" customHeight="1">
      <c r="A2" s="2657" t="s">
        <v>367</v>
      </c>
      <c r="B2" s="2657"/>
      <c r="C2" s="2657"/>
      <c r="D2" s="2657"/>
      <c r="E2" s="2657"/>
      <c r="F2" s="2657"/>
      <c r="G2" s="2657"/>
      <c r="H2" s="2657"/>
      <c r="I2" s="2657"/>
      <c r="J2" s="2657"/>
      <c r="K2" s="2657"/>
      <c r="L2" s="2657"/>
      <c r="M2" s="2657"/>
      <c r="N2" s="1803"/>
      <c r="O2" s="1166"/>
      <c r="P2" s="1166"/>
      <c r="Q2" s="1166"/>
      <c r="R2" s="1166"/>
      <c r="S2" s="1166"/>
    </row>
    <row r="3" spans="1:19" ht="21" thickBot="1">
      <c r="A3" s="1803"/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8"/>
    </row>
    <row r="4" spans="1:19" ht="26.25" customHeight="1" thickBot="1">
      <c r="A4" s="2668" t="s">
        <v>9</v>
      </c>
      <c r="B4" s="2686" t="s">
        <v>19</v>
      </c>
      <c r="C4" s="2687"/>
      <c r="D4" s="2688"/>
      <c r="E4" s="2686" t="s">
        <v>20</v>
      </c>
      <c r="F4" s="2687"/>
      <c r="G4" s="2688"/>
      <c r="H4" s="2686" t="s">
        <v>32</v>
      </c>
      <c r="I4" s="2687"/>
      <c r="J4" s="2688"/>
      <c r="K4" s="2662" t="s">
        <v>21</v>
      </c>
      <c r="L4" s="2663"/>
      <c r="M4" s="2664"/>
      <c r="N4" s="1167"/>
      <c r="O4" s="988"/>
      <c r="P4" s="988"/>
      <c r="Q4" s="988"/>
      <c r="R4" s="988"/>
      <c r="S4" s="988"/>
    </row>
    <row r="5" spans="1:19" ht="174.75" customHeight="1" thickBot="1">
      <c r="A5" s="2670"/>
      <c r="B5" s="1198" t="s">
        <v>27</v>
      </c>
      <c r="C5" s="1198" t="s">
        <v>28</v>
      </c>
      <c r="D5" s="1198" t="s">
        <v>4</v>
      </c>
      <c r="E5" s="1198" t="s">
        <v>27</v>
      </c>
      <c r="F5" s="1198" t="s">
        <v>28</v>
      </c>
      <c r="G5" s="1198" t="s">
        <v>4</v>
      </c>
      <c r="H5" s="1198" t="s">
        <v>27</v>
      </c>
      <c r="I5" s="1198" t="s">
        <v>28</v>
      </c>
      <c r="J5" s="1198" t="s">
        <v>4</v>
      </c>
      <c r="K5" s="1198" t="s">
        <v>27</v>
      </c>
      <c r="L5" s="1198" t="s">
        <v>28</v>
      </c>
      <c r="M5" s="1199" t="s">
        <v>4</v>
      </c>
      <c r="N5" s="1167"/>
      <c r="O5" s="988"/>
      <c r="P5" s="988"/>
      <c r="Q5" s="988"/>
      <c r="R5" s="988"/>
      <c r="S5" s="988"/>
    </row>
    <row r="6" spans="1:19" ht="21" thickBot="1">
      <c r="A6" s="991" t="s">
        <v>22</v>
      </c>
      <c r="B6" s="1169"/>
      <c r="C6" s="1170"/>
      <c r="D6" s="1172"/>
      <c r="E6" s="1169"/>
      <c r="F6" s="1170"/>
      <c r="G6" s="1171"/>
      <c r="H6" s="1169"/>
      <c r="I6" s="1170"/>
      <c r="J6" s="1172"/>
      <c r="K6" s="1174"/>
      <c r="L6" s="1175"/>
      <c r="M6" s="1176"/>
      <c r="N6" s="1167"/>
      <c r="O6" s="988"/>
      <c r="P6" s="988"/>
      <c r="Q6" s="988"/>
      <c r="R6" s="988"/>
      <c r="S6" s="988"/>
    </row>
    <row r="7" spans="1:19" ht="32.25" customHeight="1" thickBot="1">
      <c r="A7" s="985" t="s">
        <v>203</v>
      </c>
      <c r="B7" s="1056">
        <v>15</v>
      </c>
      <c r="C7" s="1200">
        <v>1</v>
      </c>
      <c r="D7" s="1200">
        <v>16</v>
      </c>
      <c r="E7" s="1200">
        <v>0</v>
      </c>
      <c r="F7" s="1200">
        <v>0</v>
      </c>
      <c r="G7" s="1200">
        <v>0</v>
      </c>
      <c r="H7" s="1200">
        <v>0</v>
      </c>
      <c r="I7" s="1200">
        <v>0</v>
      </c>
      <c r="J7" s="1200">
        <v>0</v>
      </c>
      <c r="K7" s="1200">
        <v>15</v>
      </c>
      <c r="L7" s="1200">
        <v>1</v>
      </c>
      <c r="M7" s="1057">
        <v>16</v>
      </c>
      <c r="N7" s="1167"/>
      <c r="O7" s="988"/>
      <c r="P7" s="988"/>
      <c r="Q7" s="988"/>
      <c r="R7" s="988"/>
      <c r="S7" s="988"/>
    </row>
    <row r="8" spans="1:19" ht="29.25" customHeight="1" thickBot="1">
      <c r="A8" s="1025" t="s">
        <v>12</v>
      </c>
      <c r="B8" s="1109">
        <v>15</v>
      </c>
      <c r="C8" s="1109">
        <v>1</v>
      </c>
      <c r="D8" s="1109">
        <v>16</v>
      </c>
      <c r="E8" s="1109">
        <v>0</v>
      </c>
      <c r="F8" s="1109">
        <v>0</v>
      </c>
      <c r="G8" s="1109">
        <v>0</v>
      </c>
      <c r="H8" s="1109">
        <v>0</v>
      </c>
      <c r="I8" s="1109">
        <v>0</v>
      </c>
      <c r="J8" s="1109">
        <v>0</v>
      </c>
      <c r="K8" s="1109">
        <v>15</v>
      </c>
      <c r="L8" s="1109">
        <v>1</v>
      </c>
      <c r="M8" s="1091">
        <v>16</v>
      </c>
      <c r="N8" s="1167"/>
      <c r="O8" s="988"/>
      <c r="P8" s="988"/>
      <c r="Q8" s="988"/>
      <c r="R8" s="988"/>
      <c r="S8" s="988"/>
    </row>
    <row r="9" spans="1:19" ht="21" thickBot="1">
      <c r="A9" s="1201" t="s">
        <v>23</v>
      </c>
      <c r="B9" s="1062"/>
      <c r="C9" s="1178"/>
      <c r="D9" s="1179"/>
      <c r="E9" s="1062"/>
      <c r="F9" s="1178"/>
      <c r="G9" s="1179" t="s">
        <v>7</v>
      </c>
      <c r="H9" s="1062"/>
      <c r="I9" s="1178"/>
      <c r="J9" s="1179"/>
      <c r="K9" s="1100"/>
      <c r="L9" s="1178"/>
      <c r="M9" s="1180"/>
      <c r="N9" s="1167"/>
      <c r="O9" s="988"/>
      <c r="P9" s="988"/>
      <c r="Q9" s="988"/>
      <c r="R9" s="988"/>
      <c r="S9" s="988"/>
    </row>
    <row r="10" spans="1:19" ht="28.5" customHeight="1" thickBot="1">
      <c r="A10" s="1082" t="s">
        <v>11</v>
      </c>
      <c r="B10" s="1130"/>
      <c r="C10" s="1131"/>
      <c r="D10" s="1132"/>
      <c r="E10" s="1130"/>
      <c r="F10" s="1131"/>
      <c r="G10" s="1132"/>
      <c r="H10" s="1130"/>
      <c r="I10" s="1131"/>
      <c r="J10" s="1132"/>
      <c r="K10" s="1202"/>
      <c r="L10" s="1203"/>
      <c r="M10" s="1204"/>
      <c r="N10" s="1177"/>
      <c r="O10" s="988"/>
      <c r="P10" s="988"/>
      <c r="Q10" s="988"/>
      <c r="R10" s="988"/>
      <c r="S10" s="988"/>
    </row>
    <row r="11" spans="1:19" ht="39" customHeight="1" thickBot="1">
      <c r="A11" s="1027" t="s">
        <v>203</v>
      </c>
      <c r="B11" s="1824">
        <v>15</v>
      </c>
      <c r="C11" s="1825">
        <v>1</v>
      </c>
      <c r="D11" s="994">
        <v>16</v>
      </c>
      <c r="E11" s="1824">
        <v>0</v>
      </c>
      <c r="F11" s="1825">
        <v>0</v>
      </c>
      <c r="G11" s="994">
        <v>0</v>
      </c>
      <c r="H11" s="1824">
        <v>0</v>
      </c>
      <c r="I11" s="1825">
        <v>0</v>
      </c>
      <c r="J11" s="1826">
        <v>0</v>
      </c>
      <c r="K11" s="1155">
        <v>15</v>
      </c>
      <c r="L11" s="1156">
        <v>1</v>
      </c>
      <c r="M11" s="1157">
        <v>16</v>
      </c>
      <c r="N11" s="1118"/>
      <c r="O11" s="988"/>
      <c r="P11" s="988"/>
      <c r="Q11" s="988"/>
      <c r="R11" s="988"/>
      <c r="S11" s="988"/>
    </row>
    <row r="12" spans="1:19" ht="29.25" customHeight="1" thickBot="1">
      <c r="A12" s="991" t="s">
        <v>8</v>
      </c>
      <c r="B12" s="1186">
        <v>15</v>
      </c>
      <c r="C12" s="1186">
        <v>1</v>
      </c>
      <c r="D12" s="1186">
        <v>16</v>
      </c>
      <c r="E12" s="1186">
        <v>0</v>
      </c>
      <c r="F12" s="1186">
        <v>0</v>
      </c>
      <c r="G12" s="1186">
        <v>0</v>
      </c>
      <c r="H12" s="1186">
        <v>0</v>
      </c>
      <c r="I12" s="1186">
        <v>0</v>
      </c>
      <c r="J12" s="1186">
        <v>0</v>
      </c>
      <c r="K12" s="1186">
        <v>15</v>
      </c>
      <c r="L12" s="1186">
        <v>1</v>
      </c>
      <c r="M12" s="1164">
        <v>16</v>
      </c>
      <c r="N12" s="1206"/>
      <c r="O12" s="988"/>
      <c r="P12" s="988"/>
      <c r="Q12" s="988"/>
      <c r="R12" s="988"/>
      <c r="S12" s="988"/>
    </row>
    <row r="13" spans="1:19" ht="26.25" customHeight="1" thickBot="1">
      <c r="A13" s="1207" t="s">
        <v>26</v>
      </c>
      <c r="B13" s="1084"/>
      <c r="C13" s="1087"/>
      <c r="D13" s="1208"/>
      <c r="E13" s="1084"/>
      <c r="F13" s="1087"/>
      <c r="G13" s="1208"/>
      <c r="H13" s="1084"/>
      <c r="I13" s="1085"/>
      <c r="J13" s="1086"/>
      <c r="K13" s="1155"/>
      <c r="L13" s="1156"/>
      <c r="M13" s="1157"/>
      <c r="N13" s="1118"/>
      <c r="O13" s="988"/>
      <c r="P13" s="988"/>
      <c r="Q13" s="988"/>
      <c r="R13" s="988"/>
      <c r="S13" s="988"/>
    </row>
    <row r="14" spans="1:19" ht="32.25" customHeight="1" thickBot="1">
      <c r="A14" s="1027" t="s">
        <v>203</v>
      </c>
      <c r="B14" s="1056">
        <v>0</v>
      </c>
      <c r="C14" s="1200">
        <v>0</v>
      </c>
      <c r="D14" s="1057">
        <v>0</v>
      </c>
      <c r="E14" s="1056">
        <v>0</v>
      </c>
      <c r="F14" s="1200">
        <v>0</v>
      </c>
      <c r="G14" s="1057">
        <v>0</v>
      </c>
      <c r="H14" s="1056">
        <v>0</v>
      </c>
      <c r="I14" s="1200">
        <v>0</v>
      </c>
      <c r="J14" s="1434">
        <v>0</v>
      </c>
      <c r="K14" s="1182">
        <v>0</v>
      </c>
      <c r="L14" s="1183">
        <v>0</v>
      </c>
      <c r="M14" s="1184">
        <v>0</v>
      </c>
      <c r="N14" s="1118"/>
      <c r="O14" s="988"/>
      <c r="P14" s="988"/>
      <c r="Q14" s="988"/>
      <c r="R14" s="988"/>
      <c r="S14" s="988"/>
    </row>
    <row r="15" spans="1:19" ht="28.5" customHeight="1" thickBot="1">
      <c r="A15" s="991" t="s">
        <v>13</v>
      </c>
      <c r="B15" s="1185">
        <v>0</v>
      </c>
      <c r="C15" s="1185">
        <v>0</v>
      </c>
      <c r="D15" s="1185">
        <v>0</v>
      </c>
      <c r="E15" s="1185">
        <v>0</v>
      </c>
      <c r="F15" s="1185">
        <v>0</v>
      </c>
      <c r="G15" s="1185">
        <v>0</v>
      </c>
      <c r="H15" s="1185">
        <v>0</v>
      </c>
      <c r="I15" s="1185">
        <v>0</v>
      </c>
      <c r="J15" s="1185">
        <v>0</v>
      </c>
      <c r="K15" s="1185">
        <v>0</v>
      </c>
      <c r="L15" s="1185">
        <v>0</v>
      </c>
      <c r="M15" s="1205">
        <v>0</v>
      </c>
      <c r="N15" s="1118"/>
      <c r="O15" s="988"/>
      <c r="P15" s="988"/>
      <c r="Q15" s="988"/>
      <c r="R15" s="988"/>
      <c r="S15" s="988"/>
    </row>
    <row r="16" spans="1:19" ht="30" customHeight="1" thickBot="1">
      <c r="A16" s="984" t="s">
        <v>240</v>
      </c>
      <c r="B16" s="1117">
        <v>15</v>
      </c>
      <c r="C16" s="1117">
        <v>1</v>
      </c>
      <c r="D16" s="1117">
        <v>16</v>
      </c>
      <c r="E16" s="1117">
        <v>0</v>
      </c>
      <c r="F16" s="1117">
        <v>0</v>
      </c>
      <c r="G16" s="1117">
        <v>0</v>
      </c>
      <c r="H16" s="1117">
        <v>0</v>
      </c>
      <c r="I16" s="1117">
        <v>0</v>
      </c>
      <c r="J16" s="1117">
        <v>0</v>
      </c>
      <c r="K16" s="1117">
        <v>15</v>
      </c>
      <c r="L16" s="1117">
        <v>1</v>
      </c>
      <c r="M16" s="1092">
        <v>16</v>
      </c>
      <c r="N16" s="1119"/>
      <c r="O16" s="988"/>
      <c r="P16" s="988"/>
      <c r="Q16" s="988"/>
      <c r="R16" s="988"/>
      <c r="S16" s="988"/>
    </row>
  </sheetData>
  <sheetProtection/>
  <mergeCells count="7">
    <mergeCell ref="A4:A5"/>
    <mergeCell ref="B4:D4"/>
    <mergeCell ref="E4:G4"/>
    <mergeCell ref="H4:J4"/>
    <mergeCell ref="K4:M4"/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38"/>
  <sheetViews>
    <sheetView zoomScale="50" zoomScaleNormal="50" zoomScalePageLayoutView="0" workbookViewId="0" topLeftCell="A1">
      <selection activeCell="U45" sqref="U45"/>
    </sheetView>
  </sheetViews>
  <sheetFormatPr defaultColWidth="9.00390625" defaultRowHeight="12.75"/>
  <cols>
    <col min="1" max="1" width="3.00390625" style="17" customWidth="1"/>
    <col min="2" max="2" width="88.375" style="17" customWidth="1"/>
    <col min="3" max="3" width="12.75390625" style="17" customWidth="1"/>
    <col min="4" max="4" width="12.875" style="17" customWidth="1"/>
    <col min="5" max="5" width="12.25390625" style="17" customWidth="1"/>
    <col min="6" max="6" width="10.25390625" style="17" customWidth="1"/>
    <col min="7" max="7" width="8.75390625" style="17" customWidth="1"/>
    <col min="8" max="8" width="11.00390625" style="17" customWidth="1"/>
    <col min="9" max="9" width="9.375" style="17" customWidth="1"/>
    <col min="10" max="10" width="10.375" style="17" customWidth="1"/>
    <col min="11" max="11" width="14.25390625" style="17" customWidth="1"/>
    <col min="12" max="13" width="9.625" style="17" customWidth="1"/>
    <col min="14" max="17" width="12.00390625" style="17" customWidth="1"/>
    <col min="18" max="18" width="12.625" style="17" customWidth="1"/>
    <col min="19" max="19" width="11.00390625" style="17" customWidth="1"/>
    <col min="20" max="20" width="10.875" style="17" customWidth="1"/>
    <col min="21" max="21" width="14.25390625" style="17" customWidth="1"/>
    <col min="22" max="22" width="10.625" style="17" bestFit="1" customWidth="1"/>
    <col min="23" max="23" width="9.25390625" style="17" bestFit="1" customWidth="1"/>
    <col min="24" max="16384" width="9.125" style="17" customWidth="1"/>
  </cols>
  <sheetData>
    <row r="1" spans="1:20" ht="25.5" customHeight="1">
      <c r="A1" s="2416"/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  <c r="R1" s="2416"/>
      <c r="S1" s="2416"/>
      <c r="T1" s="2416"/>
    </row>
    <row r="2" spans="1:20" ht="26.25" customHeight="1">
      <c r="A2" s="2417" t="s">
        <v>33</v>
      </c>
      <c r="B2" s="2417"/>
      <c r="C2" s="2417"/>
      <c r="D2" s="2417"/>
      <c r="E2" s="2417"/>
      <c r="F2" s="2417"/>
      <c r="G2" s="2417"/>
      <c r="H2" s="2417"/>
      <c r="I2" s="2417"/>
      <c r="J2" s="2417"/>
      <c r="K2" s="2417"/>
      <c r="L2" s="2417"/>
      <c r="M2" s="2417"/>
      <c r="N2" s="2417"/>
      <c r="O2" s="2417"/>
      <c r="P2" s="2417"/>
      <c r="Q2" s="2417"/>
      <c r="R2" s="2417"/>
      <c r="S2" s="2417"/>
      <c r="T2" s="2417"/>
    </row>
    <row r="3" spans="1:20" ht="37.5" customHeight="1">
      <c r="A3" s="2416" t="s">
        <v>359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416"/>
      <c r="O3" s="2416"/>
      <c r="P3" s="2416"/>
      <c r="Q3" s="2416"/>
      <c r="R3" s="2416"/>
      <c r="S3" s="2416"/>
      <c r="T3" s="2416"/>
    </row>
    <row r="4" ht="33" customHeight="1" thickBot="1">
      <c r="B4" s="18"/>
    </row>
    <row r="5" spans="2:20" ht="33" customHeight="1">
      <c r="B5" s="2418" t="s">
        <v>9</v>
      </c>
      <c r="C5" s="2405" t="s">
        <v>0</v>
      </c>
      <c r="D5" s="2406"/>
      <c r="E5" s="2406"/>
      <c r="F5" s="2405" t="s">
        <v>1</v>
      </c>
      <c r="G5" s="2406"/>
      <c r="H5" s="2421"/>
      <c r="I5" s="2425" t="s">
        <v>2</v>
      </c>
      <c r="J5" s="2406"/>
      <c r="K5" s="2406"/>
      <c r="L5" s="2405" t="s">
        <v>3</v>
      </c>
      <c r="M5" s="2406"/>
      <c r="N5" s="2421"/>
      <c r="O5" s="2405">
        <v>5</v>
      </c>
      <c r="P5" s="2406"/>
      <c r="Q5" s="2406"/>
      <c r="R5" s="2409" t="s">
        <v>6</v>
      </c>
      <c r="S5" s="2410"/>
      <c r="T5" s="2411"/>
    </row>
    <row r="6" spans="2:20" ht="33" customHeight="1" thickBot="1">
      <c r="B6" s="2419"/>
      <c r="C6" s="2407"/>
      <c r="D6" s="2408"/>
      <c r="E6" s="2408"/>
      <c r="F6" s="2422"/>
      <c r="G6" s="2423"/>
      <c r="H6" s="2424"/>
      <c r="I6" s="2423"/>
      <c r="J6" s="2423"/>
      <c r="K6" s="2423"/>
      <c r="L6" s="2426"/>
      <c r="M6" s="2427"/>
      <c r="N6" s="2428"/>
      <c r="O6" s="2407"/>
      <c r="P6" s="2408"/>
      <c r="Q6" s="2408"/>
      <c r="R6" s="2412"/>
      <c r="S6" s="2413"/>
      <c r="T6" s="2414"/>
    </row>
    <row r="7" spans="2:20" ht="99.75" customHeight="1" thickBot="1">
      <c r="B7" s="2439"/>
      <c r="C7" s="219" t="s">
        <v>27</v>
      </c>
      <c r="D7" s="222" t="s">
        <v>28</v>
      </c>
      <c r="E7" s="223" t="s">
        <v>4</v>
      </c>
      <c r="F7" s="219" t="s">
        <v>27</v>
      </c>
      <c r="G7" s="222" t="s">
        <v>28</v>
      </c>
      <c r="H7" s="223" t="s">
        <v>4</v>
      </c>
      <c r="I7" s="219" t="s">
        <v>27</v>
      </c>
      <c r="J7" s="222" t="s">
        <v>28</v>
      </c>
      <c r="K7" s="223" t="s">
        <v>4</v>
      </c>
      <c r="L7" s="219" t="s">
        <v>27</v>
      </c>
      <c r="M7" s="222" t="s">
        <v>28</v>
      </c>
      <c r="N7" s="223" t="s">
        <v>4</v>
      </c>
      <c r="O7" s="219" t="s">
        <v>27</v>
      </c>
      <c r="P7" s="222" t="s">
        <v>28</v>
      </c>
      <c r="Q7" s="224" t="s">
        <v>4</v>
      </c>
      <c r="R7" s="219" t="s">
        <v>27</v>
      </c>
      <c r="S7" s="222" t="s">
        <v>28</v>
      </c>
      <c r="T7" s="224" t="s">
        <v>4</v>
      </c>
    </row>
    <row r="8" spans="2:20" ht="34.5" customHeight="1">
      <c r="B8" s="68" t="s">
        <v>22</v>
      </c>
      <c r="C8" s="136"/>
      <c r="D8" s="137"/>
      <c r="E8" s="138"/>
      <c r="F8" s="116"/>
      <c r="G8" s="116"/>
      <c r="H8" s="125"/>
      <c r="I8" s="141"/>
      <c r="J8" s="137"/>
      <c r="K8" s="138"/>
      <c r="L8" s="116"/>
      <c r="M8" s="116"/>
      <c r="N8" s="125"/>
      <c r="O8" s="144"/>
      <c r="P8" s="145"/>
      <c r="Q8" s="138"/>
      <c r="R8" s="126"/>
      <c r="S8" s="126"/>
      <c r="T8" s="127"/>
    </row>
    <row r="9" spans="2:20" ht="31.5" customHeight="1">
      <c r="B9" s="225" t="s">
        <v>39</v>
      </c>
      <c r="C9" s="99">
        <f>C23+C16</f>
        <v>0</v>
      </c>
      <c r="D9" s="99">
        <f>D23+D16</f>
        <v>89</v>
      </c>
      <c r="E9" s="251">
        <f aca="true" t="shared" si="0" ref="E9:T9">E23+E16</f>
        <v>89</v>
      </c>
      <c r="F9" s="99">
        <f t="shared" si="0"/>
        <v>0</v>
      </c>
      <c r="G9" s="99">
        <f t="shared" si="0"/>
        <v>139</v>
      </c>
      <c r="H9" s="251">
        <f t="shared" si="0"/>
        <v>139</v>
      </c>
      <c r="I9" s="99">
        <f t="shared" si="0"/>
        <v>1</v>
      </c>
      <c r="J9" s="99">
        <f t="shared" si="0"/>
        <v>100</v>
      </c>
      <c r="K9" s="251">
        <f t="shared" si="0"/>
        <v>101</v>
      </c>
      <c r="L9" s="99">
        <f t="shared" si="0"/>
        <v>1</v>
      </c>
      <c r="M9" s="99">
        <f t="shared" si="0"/>
        <v>100</v>
      </c>
      <c r="N9" s="251">
        <f t="shared" si="0"/>
        <v>101</v>
      </c>
      <c r="O9" s="99">
        <f t="shared" si="0"/>
        <v>0</v>
      </c>
      <c r="P9" s="99">
        <f t="shared" si="0"/>
        <v>0</v>
      </c>
      <c r="Q9" s="251">
        <f t="shared" si="0"/>
        <v>0</v>
      </c>
      <c r="R9" s="251">
        <f t="shared" si="0"/>
        <v>2</v>
      </c>
      <c r="S9" s="251">
        <f t="shared" si="0"/>
        <v>428</v>
      </c>
      <c r="T9" s="1384">
        <f t="shared" si="0"/>
        <v>430</v>
      </c>
    </row>
    <row r="10" spans="2:20" ht="27.75" customHeight="1" hidden="1">
      <c r="B10" s="225" t="s">
        <v>36</v>
      </c>
      <c r="C10" s="99">
        <f>C24+C17</f>
        <v>0</v>
      </c>
      <c r="D10" s="99">
        <f aca="true" t="shared" si="1" ref="D10:T11">D24+D17</f>
        <v>0</v>
      </c>
      <c r="E10" s="251">
        <f t="shared" si="1"/>
        <v>0</v>
      </c>
      <c r="F10" s="99">
        <f t="shared" si="1"/>
        <v>0</v>
      </c>
      <c r="G10" s="99">
        <f t="shared" si="1"/>
        <v>0</v>
      </c>
      <c r="H10" s="251">
        <f t="shared" si="1"/>
        <v>0</v>
      </c>
      <c r="I10" s="99">
        <f t="shared" si="1"/>
        <v>0</v>
      </c>
      <c r="J10" s="99">
        <f t="shared" si="1"/>
        <v>0</v>
      </c>
      <c r="K10" s="251">
        <f t="shared" si="1"/>
        <v>0</v>
      </c>
      <c r="L10" s="99">
        <f t="shared" si="1"/>
        <v>0</v>
      </c>
      <c r="M10" s="99">
        <f t="shared" si="1"/>
        <v>0</v>
      </c>
      <c r="N10" s="251">
        <f t="shared" si="1"/>
        <v>0</v>
      </c>
      <c r="O10" s="99">
        <f t="shared" si="1"/>
        <v>0</v>
      </c>
      <c r="P10" s="99">
        <f t="shared" si="1"/>
        <v>0</v>
      </c>
      <c r="Q10" s="251">
        <f t="shared" si="1"/>
        <v>0</v>
      </c>
      <c r="R10" s="251">
        <f t="shared" si="1"/>
        <v>0</v>
      </c>
      <c r="S10" s="251">
        <f t="shared" si="1"/>
        <v>0</v>
      </c>
      <c r="T10" s="1384">
        <f t="shared" si="1"/>
        <v>0</v>
      </c>
    </row>
    <row r="11" spans="2:20" ht="34.5" customHeight="1" thickBot="1">
      <c r="B11" s="225" t="s">
        <v>37</v>
      </c>
      <c r="C11" s="99">
        <f>C25+C18</f>
        <v>0</v>
      </c>
      <c r="D11" s="99">
        <f>D25+D18</f>
        <v>1</v>
      </c>
      <c r="E11" s="251">
        <f t="shared" si="1"/>
        <v>1</v>
      </c>
      <c r="F11" s="99">
        <f t="shared" si="1"/>
        <v>0</v>
      </c>
      <c r="G11" s="99">
        <f t="shared" si="1"/>
        <v>3</v>
      </c>
      <c r="H11" s="251">
        <f t="shared" si="1"/>
        <v>3</v>
      </c>
      <c r="I11" s="99">
        <f t="shared" si="1"/>
        <v>5</v>
      </c>
      <c r="J11" s="99">
        <f t="shared" si="1"/>
        <v>4</v>
      </c>
      <c r="K11" s="251">
        <f t="shared" si="1"/>
        <v>9</v>
      </c>
      <c r="L11" s="99">
        <f t="shared" si="1"/>
        <v>5</v>
      </c>
      <c r="M11" s="99">
        <f t="shared" si="1"/>
        <v>3</v>
      </c>
      <c r="N11" s="251">
        <f t="shared" si="1"/>
        <v>8</v>
      </c>
      <c r="O11" s="99">
        <f t="shared" si="1"/>
        <v>0</v>
      </c>
      <c r="P11" s="99">
        <f t="shared" si="1"/>
        <v>0</v>
      </c>
      <c r="Q11" s="251">
        <f t="shared" si="1"/>
        <v>0</v>
      </c>
      <c r="R11" s="251">
        <f t="shared" si="1"/>
        <v>10</v>
      </c>
      <c r="S11" s="251">
        <f t="shared" si="1"/>
        <v>11</v>
      </c>
      <c r="T11" s="1384">
        <f t="shared" si="1"/>
        <v>21</v>
      </c>
    </row>
    <row r="12" spans="2:20" ht="33" customHeight="1" hidden="1">
      <c r="B12" s="23"/>
      <c r="C12" s="99">
        <f aca="true" t="shared" si="2" ref="C12:N12">C27+C19</f>
        <v>0</v>
      </c>
      <c r="D12" s="170">
        <f t="shared" si="2"/>
        <v>0</v>
      </c>
      <c r="E12" s="94">
        <f t="shared" si="2"/>
        <v>0</v>
      </c>
      <c r="F12" s="99">
        <f t="shared" si="2"/>
        <v>0</v>
      </c>
      <c r="G12" s="170">
        <f t="shared" si="2"/>
        <v>0</v>
      </c>
      <c r="H12" s="94">
        <f t="shared" si="2"/>
        <v>0</v>
      </c>
      <c r="I12" s="99">
        <f t="shared" si="2"/>
        <v>0</v>
      </c>
      <c r="J12" s="170">
        <f t="shared" si="2"/>
        <v>0</v>
      </c>
      <c r="K12" s="94">
        <f t="shared" si="2"/>
        <v>0</v>
      </c>
      <c r="L12" s="99">
        <f t="shared" si="2"/>
        <v>0</v>
      </c>
      <c r="M12" s="170">
        <f t="shared" si="2"/>
        <v>0</v>
      </c>
      <c r="N12" s="94">
        <f t="shared" si="2"/>
        <v>0</v>
      </c>
      <c r="O12" s="99">
        <f>O27+O19</f>
        <v>0</v>
      </c>
      <c r="P12" s="170">
        <f>P27+P19</f>
        <v>0</v>
      </c>
      <c r="Q12" s="94">
        <f>Q27+Q19</f>
        <v>0</v>
      </c>
      <c r="R12" s="142">
        <f>C12+F12+I12+L12+O12</f>
        <v>0</v>
      </c>
      <c r="S12" s="91">
        <f>D12+G12+J12+M12+P12</f>
        <v>0</v>
      </c>
      <c r="T12" s="92">
        <f>SUM(R12:S12)</f>
        <v>0</v>
      </c>
    </row>
    <row r="13" spans="2:20" ht="34.5" customHeight="1" thickBot="1">
      <c r="B13" s="68" t="s">
        <v>16</v>
      </c>
      <c r="C13" s="58">
        <f aca="true" t="shared" si="3" ref="C13:H13">SUM(C9:C12)</f>
        <v>0</v>
      </c>
      <c r="D13" s="152">
        <f t="shared" si="3"/>
        <v>90</v>
      </c>
      <c r="E13" s="124">
        <f t="shared" si="3"/>
        <v>90</v>
      </c>
      <c r="F13" s="80">
        <f t="shared" si="3"/>
        <v>0</v>
      </c>
      <c r="G13" s="152">
        <f t="shared" si="3"/>
        <v>142</v>
      </c>
      <c r="H13" s="153">
        <f t="shared" si="3"/>
        <v>142</v>
      </c>
      <c r="I13" s="58">
        <f>SUM(I9+I11)</f>
        <v>6</v>
      </c>
      <c r="J13" s="152">
        <f aca="true" t="shared" si="4" ref="J13:T13">SUM(J9:J12)</f>
        <v>104</v>
      </c>
      <c r="K13" s="124">
        <f t="shared" si="4"/>
        <v>110</v>
      </c>
      <c r="L13" s="80">
        <f t="shared" si="4"/>
        <v>6</v>
      </c>
      <c r="M13" s="152">
        <f t="shared" si="4"/>
        <v>103</v>
      </c>
      <c r="N13" s="153">
        <f t="shared" si="4"/>
        <v>109</v>
      </c>
      <c r="O13" s="58">
        <f t="shared" si="4"/>
        <v>0</v>
      </c>
      <c r="P13" s="152">
        <f t="shared" si="4"/>
        <v>0</v>
      </c>
      <c r="Q13" s="124">
        <f t="shared" si="4"/>
        <v>0</v>
      </c>
      <c r="R13" s="80">
        <f t="shared" si="4"/>
        <v>12</v>
      </c>
      <c r="S13" s="152">
        <f t="shared" si="4"/>
        <v>439</v>
      </c>
      <c r="T13" s="124">
        <f t="shared" si="4"/>
        <v>451</v>
      </c>
    </row>
    <row r="14" spans="2:20" ht="30.75" customHeight="1" thickBot="1">
      <c r="B14" s="19" t="s">
        <v>23</v>
      </c>
      <c r="C14" s="56"/>
      <c r="D14" s="90"/>
      <c r="E14" s="89"/>
      <c r="F14" s="161"/>
      <c r="G14" s="90"/>
      <c r="H14" s="89"/>
      <c r="I14" s="161"/>
      <c r="J14" s="90"/>
      <c r="K14" s="89"/>
      <c r="L14" s="161"/>
      <c r="M14" s="90"/>
      <c r="N14" s="89"/>
      <c r="O14" s="56"/>
      <c r="P14" s="90"/>
      <c r="Q14" s="89"/>
      <c r="R14" s="161"/>
      <c r="S14" s="161"/>
      <c r="T14" s="163"/>
    </row>
    <row r="15" spans="2:20" ht="30.75" customHeight="1" thickBot="1">
      <c r="B15" s="179" t="s">
        <v>11</v>
      </c>
      <c r="C15" s="180"/>
      <c r="D15" s="181"/>
      <c r="E15" s="153"/>
      <c r="F15" s="180"/>
      <c r="G15" s="181"/>
      <c r="H15" s="124"/>
      <c r="I15" s="182"/>
      <c r="J15" s="181" t="s">
        <v>7</v>
      </c>
      <c r="K15" s="153"/>
      <c r="L15" s="180"/>
      <c r="M15" s="181"/>
      <c r="N15" s="153"/>
      <c r="O15" s="58"/>
      <c r="P15" s="152"/>
      <c r="Q15" s="153"/>
      <c r="R15" s="183"/>
      <c r="S15" s="183"/>
      <c r="T15" s="184"/>
    </row>
    <row r="16" spans="2:20" ht="30" customHeight="1">
      <c r="B16" s="225" t="s">
        <v>39</v>
      </c>
      <c r="C16" s="102"/>
      <c r="D16" s="103">
        <v>85</v>
      </c>
      <c r="E16" s="104">
        <f>SUM(C16:D16)</f>
        <v>85</v>
      </c>
      <c r="F16" s="102"/>
      <c r="G16" s="103">
        <v>135</v>
      </c>
      <c r="H16" s="104">
        <f>SUM(F16:G16)</f>
        <v>135</v>
      </c>
      <c r="I16" s="102">
        <v>1</v>
      </c>
      <c r="J16" s="103">
        <v>97</v>
      </c>
      <c r="K16" s="104">
        <f>SUM(I16:J16)</f>
        <v>98</v>
      </c>
      <c r="L16" s="102">
        <v>1</v>
      </c>
      <c r="M16" s="103">
        <v>97</v>
      </c>
      <c r="N16" s="104">
        <f>SUM(L16:M16)</f>
        <v>98</v>
      </c>
      <c r="O16" s="102"/>
      <c r="P16" s="103"/>
      <c r="Q16" s="104">
        <f>SUM(O16:P16)</f>
        <v>0</v>
      </c>
      <c r="R16" s="119">
        <f aca="true" t="shared" si="5" ref="R16:S18">C16+F16+I16+L16+O16</f>
        <v>2</v>
      </c>
      <c r="S16" s="120">
        <f t="shared" si="5"/>
        <v>414</v>
      </c>
      <c r="T16" s="121">
        <f>SUM(R16:S16)</f>
        <v>416</v>
      </c>
    </row>
    <row r="17" spans="2:20" ht="25.5" customHeight="1" hidden="1">
      <c r="B17" s="225" t="s">
        <v>36</v>
      </c>
      <c r="C17" s="113"/>
      <c r="D17" s="114"/>
      <c r="E17" s="115">
        <f>SUM(C17:D17)</f>
        <v>0</v>
      </c>
      <c r="F17" s="113"/>
      <c r="G17" s="114"/>
      <c r="H17" s="115">
        <f>SUM(F17:G17)</f>
        <v>0</v>
      </c>
      <c r="I17" s="113"/>
      <c r="J17" s="114"/>
      <c r="K17" s="115">
        <f>SUM(I17:J17)</f>
        <v>0</v>
      </c>
      <c r="L17" s="113"/>
      <c r="M17" s="114"/>
      <c r="N17" s="115">
        <f>SUM(L17:M17)</f>
        <v>0</v>
      </c>
      <c r="O17" s="113"/>
      <c r="P17" s="114"/>
      <c r="Q17" s="115">
        <f>SUM(O17:P17)</f>
        <v>0</v>
      </c>
      <c r="R17" s="86">
        <f t="shared" si="5"/>
        <v>0</v>
      </c>
      <c r="S17" s="87">
        <f t="shared" si="5"/>
        <v>0</v>
      </c>
      <c r="T17" s="77">
        <f>SUM(R17:S17)</f>
        <v>0</v>
      </c>
    </row>
    <row r="18" spans="2:20" ht="31.5" customHeight="1" thickBot="1">
      <c r="B18" s="225" t="s">
        <v>37</v>
      </c>
      <c r="C18" s="107"/>
      <c r="D18" s="85">
        <v>1</v>
      </c>
      <c r="E18" s="82">
        <f>SUM(C18:D18)</f>
        <v>1</v>
      </c>
      <c r="F18" s="107"/>
      <c r="G18" s="85">
        <v>3</v>
      </c>
      <c r="H18" s="82">
        <f>SUM(F18:G18)</f>
        <v>3</v>
      </c>
      <c r="I18" s="107">
        <v>5</v>
      </c>
      <c r="J18" s="85">
        <v>4</v>
      </c>
      <c r="K18" s="82">
        <f>SUM(I18:J18)</f>
        <v>9</v>
      </c>
      <c r="L18" s="107">
        <v>5</v>
      </c>
      <c r="M18" s="85">
        <v>3</v>
      </c>
      <c r="N18" s="82">
        <f>SUM(L18:M18)</f>
        <v>8</v>
      </c>
      <c r="O18" s="107"/>
      <c r="P18" s="85"/>
      <c r="Q18" s="82">
        <f>SUM(O18:P18)</f>
        <v>0</v>
      </c>
      <c r="R18" s="86">
        <f t="shared" si="5"/>
        <v>10</v>
      </c>
      <c r="S18" s="87">
        <f t="shared" si="5"/>
        <v>11</v>
      </c>
      <c r="T18" s="77">
        <f>SUM(R18:S18)</f>
        <v>21</v>
      </c>
    </row>
    <row r="19" spans="2:20" ht="30" customHeight="1" hidden="1">
      <c r="B19" s="23"/>
      <c r="C19" s="107">
        <v>0</v>
      </c>
      <c r="D19" s="85">
        <v>0</v>
      </c>
      <c r="E19" s="82">
        <f>SUM(C19:D19)</f>
        <v>0</v>
      </c>
      <c r="F19" s="107">
        <v>0</v>
      </c>
      <c r="G19" s="85">
        <v>0</v>
      </c>
      <c r="H19" s="82">
        <f>SUM(F19:G19)</f>
        <v>0</v>
      </c>
      <c r="I19" s="107">
        <v>0</v>
      </c>
      <c r="J19" s="85">
        <v>0</v>
      </c>
      <c r="K19" s="82">
        <f>SUM(I19:J19)</f>
        <v>0</v>
      </c>
      <c r="L19" s="107">
        <v>0</v>
      </c>
      <c r="M19" s="85">
        <v>0</v>
      </c>
      <c r="N19" s="82">
        <f>SUM(L19:M19)</f>
        <v>0</v>
      </c>
      <c r="O19" s="107">
        <v>0</v>
      </c>
      <c r="P19" s="85">
        <v>0</v>
      </c>
      <c r="Q19" s="82">
        <f>SUM(O19:P19)</f>
        <v>0</v>
      </c>
      <c r="R19" s="86">
        <f>C19+F19+I19+L19+O19</f>
        <v>0</v>
      </c>
      <c r="S19" s="87">
        <f>D19+G19+J19+M19+P19</f>
        <v>0</v>
      </c>
      <c r="T19" s="77">
        <f>SUM(R19:S19)</f>
        <v>0</v>
      </c>
    </row>
    <row r="20" spans="2:20" ht="36" customHeight="1" hidden="1">
      <c r="B20" s="23"/>
      <c r="C20" s="107">
        <v>0</v>
      </c>
      <c r="D20" s="85">
        <v>0</v>
      </c>
      <c r="E20" s="82">
        <f>SUM(C20:D20)</f>
        <v>0</v>
      </c>
      <c r="F20" s="107">
        <v>0</v>
      </c>
      <c r="G20" s="85">
        <v>0</v>
      </c>
      <c r="H20" s="82">
        <f>SUM(F20:G20)</f>
        <v>0</v>
      </c>
      <c r="I20" s="107">
        <v>0</v>
      </c>
      <c r="J20" s="85">
        <v>0</v>
      </c>
      <c r="K20" s="82">
        <f>SUM(I20:J20)</f>
        <v>0</v>
      </c>
      <c r="L20" s="107">
        <v>0</v>
      </c>
      <c r="M20" s="85">
        <v>0</v>
      </c>
      <c r="N20" s="82">
        <f>SUM(L20:M20)</f>
        <v>0</v>
      </c>
      <c r="O20" s="107">
        <v>0</v>
      </c>
      <c r="P20" s="85">
        <v>0</v>
      </c>
      <c r="Q20" s="82">
        <f>SUM(O20:P20)</f>
        <v>0</v>
      </c>
      <c r="R20" s="86">
        <f>C20+F20+I20+L20+O20</f>
        <v>0</v>
      </c>
      <c r="S20" s="87">
        <f>D20+G20+J20+M20+P20</f>
        <v>0</v>
      </c>
      <c r="T20" s="77">
        <f>SUM(R20:S20)</f>
        <v>0</v>
      </c>
    </row>
    <row r="21" spans="2:20" ht="24.75" customHeight="1" thickBot="1">
      <c r="B21" s="42" t="s">
        <v>8</v>
      </c>
      <c r="C21" s="56">
        <f aca="true" t="shared" si="6" ref="C21:T21">SUM(C16:C20)</f>
        <v>0</v>
      </c>
      <c r="D21" s="56">
        <f t="shared" si="6"/>
        <v>86</v>
      </c>
      <c r="E21" s="56">
        <f t="shared" si="6"/>
        <v>86</v>
      </c>
      <c r="F21" s="56">
        <f t="shared" si="6"/>
        <v>0</v>
      </c>
      <c r="G21" s="56">
        <f t="shared" si="6"/>
        <v>138</v>
      </c>
      <c r="H21" s="56">
        <f t="shared" si="6"/>
        <v>138</v>
      </c>
      <c r="I21" s="56">
        <f t="shared" si="6"/>
        <v>6</v>
      </c>
      <c r="J21" s="56">
        <f t="shared" si="6"/>
        <v>101</v>
      </c>
      <c r="K21" s="56">
        <f t="shared" si="6"/>
        <v>107</v>
      </c>
      <c r="L21" s="56">
        <f t="shared" si="6"/>
        <v>6</v>
      </c>
      <c r="M21" s="56">
        <f t="shared" si="6"/>
        <v>100</v>
      </c>
      <c r="N21" s="56">
        <f t="shared" si="6"/>
        <v>106</v>
      </c>
      <c r="O21" s="56">
        <f t="shared" si="6"/>
        <v>0</v>
      </c>
      <c r="P21" s="56">
        <f t="shared" si="6"/>
        <v>0</v>
      </c>
      <c r="Q21" s="56">
        <f t="shared" si="6"/>
        <v>0</v>
      </c>
      <c r="R21" s="56">
        <f t="shared" si="6"/>
        <v>12</v>
      </c>
      <c r="S21" s="56">
        <f t="shared" si="6"/>
        <v>425</v>
      </c>
      <c r="T21" s="62">
        <f t="shared" si="6"/>
        <v>437</v>
      </c>
    </row>
    <row r="22" spans="2:20" ht="30.75" customHeight="1">
      <c r="B22" s="220" t="s">
        <v>26</v>
      </c>
      <c r="C22" s="96"/>
      <c r="D22" s="97"/>
      <c r="E22" s="100"/>
      <c r="F22" s="96"/>
      <c r="G22" s="97"/>
      <c r="H22" s="98"/>
      <c r="I22" s="97"/>
      <c r="J22" s="97"/>
      <c r="K22" s="100"/>
      <c r="L22" s="96"/>
      <c r="M22" s="97"/>
      <c r="N22" s="98"/>
      <c r="O22" s="97"/>
      <c r="P22" s="97"/>
      <c r="Q22" s="100"/>
      <c r="R22" s="96"/>
      <c r="S22" s="97"/>
      <c r="T22" s="101"/>
    </row>
    <row r="23" spans="2:20" ht="24.75" customHeight="1">
      <c r="B23" s="225" t="s">
        <v>39</v>
      </c>
      <c r="C23" s="102">
        <v>0</v>
      </c>
      <c r="D23" s="103">
        <v>4</v>
      </c>
      <c r="E23" s="104">
        <f>SUM(C23:D23)</f>
        <v>4</v>
      </c>
      <c r="F23" s="102">
        <v>0</v>
      </c>
      <c r="G23" s="103">
        <v>4</v>
      </c>
      <c r="H23" s="105">
        <f>SUM(F23:G23)</f>
        <v>4</v>
      </c>
      <c r="I23" s="106">
        <v>0</v>
      </c>
      <c r="J23" s="103">
        <v>3</v>
      </c>
      <c r="K23" s="104">
        <f>SUM(I23:J23)</f>
        <v>3</v>
      </c>
      <c r="L23" s="107">
        <v>0</v>
      </c>
      <c r="M23" s="85">
        <v>3</v>
      </c>
      <c r="N23" s="83">
        <f>SUM(L23:M23)</f>
        <v>3</v>
      </c>
      <c r="O23" s="108">
        <v>0</v>
      </c>
      <c r="P23" s="109"/>
      <c r="Q23" s="104">
        <f>SUM(O23:P23)</f>
        <v>0</v>
      </c>
      <c r="R23" s="110">
        <f aca="true" t="shared" si="7" ref="R23:S27">C23+F23+I23+L23+O23</f>
        <v>0</v>
      </c>
      <c r="S23" s="111">
        <f t="shared" si="7"/>
        <v>14</v>
      </c>
      <c r="T23" s="112">
        <f>SUM(R23:S23)</f>
        <v>14</v>
      </c>
    </row>
    <row r="24" spans="2:20" ht="24.75" customHeight="1" hidden="1">
      <c r="B24" s="225" t="s">
        <v>36</v>
      </c>
      <c r="C24" s="113">
        <v>0</v>
      </c>
      <c r="D24" s="114">
        <v>0</v>
      </c>
      <c r="E24" s="115">
        <f>SUM(C24:D24)</f>
        <v>0</v>
      </c>
      <c r="F24" s="113">
        <v>0</v>
      </c>
      <c r="G24" s="114">
        <v>0</v>
      </c>
      <c r="H24" s="83">
        <f>SUM(F24:G24)</f>
        <v>0</v>
      </c>
      <c r="I24" s="116">
        <v>0</v>
      </c>
      <c r="J24" s="114">
        <v>0</v>
      </c>
      <c r="K24" s="115">
        <f>SUM(I24:J24)</f>
        <v>0</v>
      </c>
      <c r="L24" s="113">
        <v>0</v>
      </c>
      <c r="M24" s="114">
        <v>0</v>
      </c>
      <c r="N24" s="105">
        <f>SUM(L24:M24)</f>
        <v>0</v>
      </c>
      <c r="O24" s="117">
        <v>0</v>
      </c>
      <c r="P24" s="118">
        <v>0</v>
      </c>
      <c r="Q24" s="115">
        <f>SUM(O24:P24)</f>
        <v>0</v>
      </c>
      <c r="R24" s="119">
        <f t="shared" si="7"/>
        <v>0</v>
      </c>
      <c r="S24" s="120">
        <f t="shared" si="7"/>
        <v>0</v>
      </c>
      <c r="T24" s="121">
        <f>SUM(R24:S24)</f>
        <v>0</v>
      </c>
    </row>
    <row r="25" spans="2:20" ht="27.75" customHeight="1" thickBot="1">
      <c r="B25" s="225" t="s">
        <v>37</v>
      </c>
      <c r="C25" s="107">
        <v>0</v>
      </c>
      <c r="D25" s="85">
        <v>0</v>
      </c>
      <c r="E25" s="82">
        <f>SUM(C25:D25)</f>
        <v>0</v>
      </c>
      <c r="F25" s="107">
        <v>0</v>
      </c>
      <c r="G25" s="85">
        <v>0</v>
      </c>
      <c r="H25" s="83">
        <f>SUM(F25:G25)</f>
        <v>0</v>
      </c>
      <c r="I25" s="84">
        <v>0</v>
      </c>
      <c r="J25" s="85">
        <v>0</v>
      </c>
      <c r="K25" s="82">
        <f>SUM(I25:J25)</f>
        <v>0</v>
      </c>
      <c r="L25" s="107">
        <v>0</v>
      </c>
      <c r="M25" s="85">
        <v>0</v>
      </c>
      <c r="N25" s="83">
        <f>SUM(L25:M25)</f>
        <v>0</v>
      </c>
      <c r="O25" s="122">
        <v>0</v>
      </c>
      <c r="P25" s="123">
        <v>0</v>
      </c>
      <c r="Q25" s="82">
        <f>SUM(O25:P25)</f>
        <v>0</v>
      </c>
      <c r="R25" s="86">
        <f>C25+F25+I25+L25+O25</f>
        <v>0</v>
      </c>
      <c r="S25" s="87">
        <f>D25+G25+J25+M25+P25</f>
        <v>0</v>
      </c>
      <c r="T25" s="77">
        <f>SUM(R25:S25)</f>
        <v>0</v>
      </c>
    </row>
    <row r="26" spans="2:20" ht="29.25" customHeight="1" hidden="1">
      <c r="B26" s="23"/>
      <c r="C26" s="107">
        <v>0</v>
      </c>
      <c r="D26" s="85">
        <v>0</v>
      </c>
      <c r="E26" s="82">
        <f>SUM(C26:D26)</f>
        <v>0</v>
      </c>
      <c r="F26" s="107">
        <v>0</v>
      </c>
      <c r="G26" s="85">
        <v>0</v>
      </c>
      <c r="H26" s="83">
        <f>SUM(F26:G26)</f>
        <v>0</v>
      </c>
      <c r="I26" s="84">
        <v>0</v>
      </c>
      <c r="J26" s="85">
        <v>0</v>
      </c>
      <c r="K26" s="82">
        <f>SUM(I26:J26)</f>
        <v>0</v>
      </c>
      <c r="L26" s="107">
        <v>0</v>
      </c>
      <c r="M26" s="85">
        <v>0</v>
      </c>
      <c r="N26" s="83">
        <f>SUM(L26:M26)</f>
        <v>0</v>
      </c>
      <c r="O26" s="122">
        <v>0</v>
      </c>
      <c r="P26" s="123">
        <v>0</v>
      </c>
      <c r="Q26" s="82">
        <f>SUM(O26:P26)</f>
        <v>0</v>
      </c>
      <c r="R26" s="86">
        <f>C26+F26+I26+L26+O26</f>
        <v>0</v>
      </c>
      <c r="S26" s="87">
        <f>D26+G26+J26+M26+P26</f>
        <v>0</v>
      </c>
      <c r="T26" s="77">
        <f>SUM(R26:S26)</f>
        <v>0</v>
      </c>
    </row>
    <row r="27" spans="2:20" ht="31.5" customHeight="1" hidden="1">
      <c r="B27" s="23"/>
      <c r="C27" s="107">
        <v>0</v>
      </c>
      <c r="D27" s="85">
        <v>0</v>
      </c>
      <c r="E27" s="82">
        <f>SUM(C27:D27)</f>
        <v>0</v>
      </c>
      <c r="F27" s="107">
        <v>0</v>
      </c>
      <c r="G27" s="85">
        <v>0</v>
      </c>
      <c r="H27" s="83">
        <f>SUM(F27:G27)</f>
        <v>0</v>
      </c>
      <c r="I27" s="84">
        <v>0</v>
      </c>
      <c r="J27" s="85">
        <v>0</v>
      </c>
      <c r="K27" s="82">
        <f>SUM(I27:J27)</f>
        <v>0</v>
      </c>
      <c r="L27" s="107">
        <v>0</v>
      </c>
      <c r="M27" s="85">
        <v>0</v>
      </c>
      <c r="N27" s="83">
        <f>SUM(L27:M27)</f>
        <v>0</v>
      </c>
      <c r="O27" s="122">
        <v>0</v>
      </c>
      <c r="P27" s="123">
        <v>0</v>
      </c>
      <c r="Q27" s="82">
        <f>SUM(O27:P27)</f>
        <v>0</v>
      </c>
      <c r="R27" s="86">
        <f t="shared" si="7"/>
        <v>0</v>
      </c>
      <c r="S27" s="87">
        <f t="shared" si="7"/>
        <v>0</v>
      </c>
      <c r="T27" s="77">
        <f>SUM(R27:S27)</f>
        <v>0</v>
      </c>
    </row>
    <row r="28" spans="2:20" ht="27" customHeight="1" thickBot="1">
      <c r="B28" s="2" t="s">
        <v>13</v>
      </c>
      <c r="C28" s="124">
        <f aca="true" t="shared" si="8" ref="C28:T28">SUM(C23:C27)</f>
        <v>0</v>
      </c>
      <c r="D28" s="58">
        <f t="shared" si="8"/>
        <v>4</v>
      </c>
      <c r="E28" s="59">
        <f t="shared" si="8"/>
        <v>4</v>
      </c>
      <c r="F28" s="58">
        <f t="shared" si="8"/>
        <v>0</v>
      </c>
      <c r="G28" s="58">
        <f t="shared" si="8"/>
        <v>4</v>
      </c>
      <c r="H28" s="62">
        <f t="shared" si="8"/>
        <v>4</v>
      </c>
      <c r="I28" s="80">
        <f t="shared" si="8"/>
        <v>0</v>
      </c>
      <c r="J28" s="58">
        <f t="shared" si="8"/>
        <v>3</v>
      </c>
      <c r="K28" s="58">
        <f t="shared" si="8"/>
        <v>3</v>
      </c>
      <c r="L28" s="58">
        <f t="shared" si="8"/>
        <v>0</v>
      </c>
      <c r="M28" s="58">
        <f t="shared" si="8"/>
        <v>3</v>
      </c>
      <c r="N28" s="58">
        <f t="shared" si="8"/>
        <v>3</v>
      </c>
      <c r="O28" s="58">
        <f t="shared" si="8"/>
        <v>0</v>
      </c>
      <c r="P28" s="58">
        <f t="shared" si="8"/>
        <v>0</v>
      </c>
      <c r="Q28" s="59">
        <f t="shared" si="8"/>
        <v>0</v>
      </c>
      <c r="R28" s="58">
        <f t="shared" si="8"/>
        <v>0</v>
      </c>
      <c r="S28" s="58">
        <f t="shared" si="8"/>
        <v>14</v>
      </c>
      <c r="T28" s="62">
        <f t="shared" si="8"/>
        <v>14</v>
      </c>
    </row>
    <row r="29" spans="2:21" ht="30.75" customHeight="1" thickBot="1">
      <c r="B29" s="146" t="s">
        <v>10</v>
      </c>
      <c r="C29" s="147">
        <f aca="true" t="shared" si="9" ref="C29:T29">C21</f>
        <v>0</v>
      </c>
      <c r="D29" s="148">
        <f>D21</f>
        <v>86</v>
      </c>
      <c r="E29" s="149">
        <f t="shared" si="9"/>
        <v>86</v>
      </c>
      <c r="F29" s="150">
        <f t="shared" si="9"/>
        <v>0</v>
      </c>
      <c r="G29" s="148">
        <f t="shared" si="9"/>
        <v>138</v>
      </c>
      <c r="H29" s="151">
        <f t="shared" si="9"/>
        <v>138</v>
      </c>
      <c r="I29" s="147">
        <f t="shared" si="9"/>
        <v>6</v>
      </c>
      <c r="J29" s="148">
        <f t="shared" si="9"/>
        <v>101</v>
      </c>
      <c r="K29" s="149">
        <f t="shared" si="9"/>
        <v>107</v>
      </c>
      <c r="L29" s="150">
        <f t="shared" si="9"/>
        <v>6</v>
      </c>
      <c r="M29" s="148">
        <f t="shared" si="9"/>
        <v>100</v>
      </c>
      <c r="N29" s="151">
        <f t="shared" si="9"/>
        <v>106</v>
      </c>
      <c r="O29" s="147">
        <f t="shared" si="9"/>
        <v>0</v>
      </c>
      <c r="P29" s="148">
        <f t="shared" si="9"/>
        <v>0</v>
      </c>
      <c r="Q29" s="149">
        <f t="shared" si="9"/>
        <v>0</v>
      </c>
      <c r="R29" s="150">
        <f t="shared" si="9"/>
        <v>12</v>
      </c>
      <c r="S29" s="148">
        <f t="shared" si="9"/>
        <v>425</v>
      </c>
      <c r="T29" s="149">
        <f t="shared" si="9"/>
        <v>437</v>
      </c>
      <c r="U29" s="30"/>
    </row>
    <row r="30" spans="2:20" ht="37.5" customHeight="1" thickBot="1">
      <c r="B30" s="35" t="s">
        <v>17</v>
      </c>
      <c r="C30" s="129">
        <f aca="true" t="shared" si="10" ref="C30:T30">C28</f>
        <v>0</v>
      </c>
      <c r="D30" s="128">
        <f t="shared" si="10"/>
        <v>4</v>
      </c>
      <c r="E30" s="130">
        <f t="shared" si="10"/>
        <v>4</v>
      </c>
      <c r="F30" s="134">
        <f t="shared" si="10"/>
        <v>0</v>
      </c>
      <c r="G30" s="128">
        <f t="shared" si="10"/>
        <v>4</v>
      </c>
      <c r="H30" s="139">
        <f t="shared" si="10"/>
        <v>4</v>
      </c>
      <c r="I30" s="129">
        <f t="shared" si="10"/>
        <v>0</v>
      </c>
      <c r="J30" s="128">
        <f t="shared" si="10"/>
        <v>3</v>
      </c>
      <c r="K30" s="130">
        <f t="shared" si="10"/>
        <v>3</v>
      </c>
      <c r="L30" s="134">
        <f t="shared" si="10"/>
        <v>0</v>
      </c>
      <c r="M30" s="128">
        <f t="shared" si="10"/>
        <v>3</v>
      </c>
      <c r="N30" s="139">
        <f t="shared" si="10"/>
        <v>3</v>
      </c>
      <c r="O30" s="129">
        <f t="shared" si="10"/>
        <v>0</v>
      </c>
      <c r="P30" s="128">
        <f t="shared" si="10"/>
        <v>0</v>
      </c>
      <c r="Q30" s="130">
        <f t="shared" si="10"/>
        <v>0</v>
      </c>
      <c r="R30" s="134">
        <f t="shared" si="10"/>
        <v>0</v>
      </c>
      <c r="S30" s="128">
        <f t="shared" si="10"/>
        <v>14</v>
      </c>
      <c r="T30" s="130">
        <f t="shared" si="10"/>
        <v>14</v>
      </c>
    </row>
    <row r="31" spans="2:20" ht="36" customHeight="1" thickBot="1">
      <c r="B31" s="3" t="s">
        <v>18</v>
      </c>
      <c r="C31" s="131">
        <f aca="true" t="shared" si="11" ref="C31:S31">SUM(C29:C30)</f>
        <v>0</v>
      </c>
      <c r="D31" s="132">
        <f t="shared" si="11"/>
        <v>90</v>
      </c>
      <c r="E31" s="133">
        <f t="shared" si="11"/>
        <v>90</v>
      </c>
      <c r="F31" s="135">
        <f t="shared" si="11"/>
        <v>0</v>
      </c>
      <c r="G31" s="132">
        <f t="shared" si="11"/>
        <v>142</v>
      </c>
      <c r="H31" s="140">
        <f t="shared" si="11"/>
        <v>142</v>
      </c>
      <c r="I31" s="131">
        <f t="shared" si="11"/>
        <v>6</v>
      </c>
      <c r="J31" s="132">
        <f t="shared" si="11"/>
        <v>104</v>
      </c>
      <c r="K31" s="133">
        <f t="shared" si="11"/>
        <v>110</v>
      </c>
      <c r="L31" s="135">
        <f t="shared" si="11"/>
        <v>6</v>
      </c>
      <c r="M31" s="132">
        <f t="shared" si="11"/>
        <v>103</v>
      </c>
      <c r="N31" s="140">
        <f t="shared" si="11"/>
        <v>109</v>
      </c>
      <c r="O31" s="131">
        <f t="shared" si="11"/>
        <v>0</v>
      </c>
      <c r="P31" s="132">
        <f t="shared" si="11"/>
        <v>0</v>
      </c>
      <c r="Q31" s="133">
        <f t="shared" si="11"/>
        <v>0</v>
      </c>
      <c r="R31" s="135">
        <f t="shared" si="11"/>
        <v>12</v>
      </c>
      <c r="S31" s="132">
        <f t="shared" si="11"/>
        <v>439</v>
      </c>
      <c r="T31" s="133">
        <f>SUM(T29:T30)</f>
        <v>451</v>
      </c>
    </row>
    <row r="32" spans="2:20" ht="25.5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2:20" ht="25.5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2:20" ht="25.5">
      <c r="B34" s="2415" t="s">
        <v>40</v>
      </c>
      <c r="C34" s="2415"/>
      <c r="D34" s="2415"/>
      <c r="E34" s="2415"/>
      <c r="F34" s="2415"/>
      <c r="G34" s="2415"/>
      <c r="H34" s="2415"/>
      <c r="I34" s="2415"/>
      <c r="J34" s="2415"/>
      <c r="K34" s="2415"/>
      <c r="L34" s="2415"/>
      <c r="M34" s="2415"/>
      <c r="N34" s="2415"/>
      <c r="O34" s="2415"/>
      <c r="P34" s="2415"/>
      <c r="Q34" s="2415"/>
      <c r="R34" s="2415"/>
      <c r="S34" s="2415"/>
      <c r="T34" s="2415"/>
    </row>
    <row r="35" spans="2:20" ht="25.5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7" spans="2:20" ht="25.5">
      <c r="B37" s="3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2:20" ht="25.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</sheetData>
  <sheetProtection/>
  <mergeCells count="11">
    <mergeCell ref="I5:K6"/>
    <mergeCell ref="L5:N6"/>
    <mergeCell ref="O5:Q6"/>
    <mergeCell ref="R5:T6"/>
    <mergeCell ref="B34:T34"/>
    <mergeCell ref="A1:T1"/>
    <mergeCell ref="A2:T2"/>
    <mergeCell ref="A3:T3"/>
    <mergeCell ref="B5:B7"/>
    <mergeCell ref="C5:E6"/>
    <mergeCell ref="F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3:AJ67"/>
  <sheetViews>
    <sheetView tabSelected="1" view="pageBreakPreview" zoomScale="60" zoomScaleNormal="60" zoomScalePageLayoutView="0" workbookViewId="0" topLeftCell="A1">
      <selection activeCell="AC15" sqref="AC15"/>
    </sheetView>
  </sheetViews>
  <sheetFormatPr defaultColWidth="9.00390625" defaultRowHeight="12.75"/>
  <cols>
    <col min="1" max="1" width="50.125" style="519" customWidth="1"/>
    <col min="2" max="2" width="8.375" style="519" customWidth="1"/>
    <col min="3" max="3" width="8.75390625" style="519" customWidth="1"/>
    <col min="4" max="4" width="8.625" style="519" customWidth="1"/>
    <col min="5" max="5" width="8.375" style="519" customWidth="1"/>
    <col min="6" max="6" width="8.875" style="519" customWidth="1"/>
    <col min="7" max="7" width="8.625" style="519" customWidth="1"/>
    <col min="8" max="8" width="7.25390625" style="519" customWidth="1"/>
    <col min="9" max="10" width="8.375" style="519" customWidth="1"/>
    <col min="11" max="12" width="9.25390625" style="519" customWidth="1"/>
    <col min="13" max="13" width="9.00390625" style="519" customWidth="1"/>
    <col min="14" max="14" width="9.125" style="519" customWidth="1"/>
    <col min="15" max="15" width="8.75390625" style="519" customWidth="1"/>
    <col min="16" max="16" width="8.625" style="519" customWidth="1"/>
    <col min="17" max="17" width="7.875" style="519" customWidth="1"/>
    <col min="18" max="18" width="8.625" style="519" customWidth="1"/>
    <col min="19" max="19" width="8.875" style="519" customWidth="1"/>
    <col min="20" max="20" width="9.25390625" style="519" customWidth="1"/>
    <col min="21" max="21" width="8.75390625" style="519" customWidth="1"/>
    <col min="22" max="22" width="8.00390625" style="519" customWidth="1"/>
    <col min="23" max="23" width="8.875" style="519" customWidth="1"/>
    <col min="24" max="24" width="9.125" style="519" customWidth="1"/>
    <col min="25" max="25" width="8.75390625" style="519" customWidth="1"/>
    <col min="26" max="26" width="7.375" style="519" customWidth="1"/>
    <col min="27" max="27" width="8.625" style="519" customWidth="1"/>
    <col min="28" max="28" width="8.25390625" style="519" customWidth="1"/>
    <col min="29" max="29" width="9.125" style="519" customWidth="1"/>
    <col min="30" max="30" width="8.875" style="519" customWidth="1"/>
    <col min="31" max="31" width="9.00390625" style="519" customWidth="1"/>
    <col min="32" max="32" width="8.25390625" style="519" customWidth="1"/>
    <col min="33" max="33" width="8.75390625" style="519" customWidth="1"/>
    <col min="34" max="16384" width="9.125" style="519" customWidth="1"/>
  </cols>
  <sheetData>
    <row r="2" ht="3.75" customHeight="1"/>
    <row r="3" spans="1:31" ht="20.25">
      <c r="A3" s="2741" t="s">
        <v>143</v>
      </c>
      <c r="B3" s="2741"/>
      <c r="C3" s="2741"/>
      <c r="D3" s="2741"/>
      <c r="E3" s="2741"/>
      <c r="F3" s="2741"/>
      <c r="G3" s="2741"/>
      <c r="H3" s="2741"/>
      <c r="I3" s="2741"/>
      <c r="J3" s="2741"/>
      <c r="K3" s="2741"/>
      <c r="L3" s="2741"/>
      <c r="M3" s="2741"/>
      <c r="N3" s="2741"/>
      <c r="O3" s="2741"/>
      <c r="P3" s="2741"/>
      <c r="Q3" s="2741"/>
      <c r="R3" s="2741"/>
      <c r="S3" s="2741"/>
      <c r="T3" s="2741"/>
      <c r="U3" s="2741"/>
      <c r="V3" s="2741"/>
      <c r="W3" s="2741"/>
      <c r="X3" s="2741"/>
      <c r="Y3" s="2741"/>
      <c r="Z3" s="2741"/>
      <c r="AA3" s="2741"/>
      <c r="AB3" s="2741"/>
      <c r="AC3" s="2741"/>
      <c r="AD3" s="2741"/>
      <c r="AE3" s="2741"/>
    </row>
    <row r="4" spans="1:31" ht="20.25">
      <c r="A4" s="2732" t="s">
        <v>350</v>
      </c>
      <c r="B4" s="2732"/>
      <c r="C4" s="2732"/>
      <c r="D4" s="2732"/>
      <c r="E4" s="2732"/>
      <c r="F4" s="2732"/>
      <c r="G4" s="2732"/>
      <c r="H4" s="2732"/>
      <c r="I4" s="2732"/>
      <c r="J4" s="2732"/>
      <c r="K4" s="2732"/>
      <c r="L4" s="2732"/>
      <c r="M4" s="2732"/>
      <c r="N4" s="2732"/>
      <c r="O4" s="2732"/>
      <c r="P4" s="2732"/>
      <c r="Q4" s="2732"/>
      <c r="R4" s="2732"/>
      <c r="S4" s="2732"/>
      <c r="T4" s="2732"/>
      <c r="U4" s="2732"/>
      <c r="V4" s="2732"/>
      <c r="W4" s="2732"/>
      <c r="X4" s="2732"/>
      <c r="Y4" s="2732"/>
      <c r="Z4" s="2732"/>
      <c r="AA4" s="2732"/>
      <c r="AB4" s="2732"/>
      <c r="AC4" s="2732"/>
      <c r="AD4" s="2732"/>
      <c r="AE4" s="2732"/>
    </row>
    <row r="5" spans="1:31" ht="16.5" customHeight="1">
      <c r="A5" s="2741" t="s">
        <v>144</v>
      </c>
      <c r="B5" s="2741"/>
      <c r="C5" s="2741"/>
      <c r="D5" s="2741"/>
      <c r="E5" s="2741"/>
      <c r="F5" s="2741"/>
      <c r="G5" s="2741"/>
      <c r="H5" s="2741"/>
      <c r="I5" s="2741"/>
      <c r="J5" s="2741"/>
      <c r="K5" s="2741"/>
      <c r="L5" s="2741"/>
      <c r="M5" s="2741"/>
      <c r="N5" s="2741"/>
      <c r="O5" s="2741"/>
      <c r="P5" s="2741"/>
      <c r="Q5" s="2741"/>
      <c r="R5" s="2741"/>
      <c r="S5" s="2741"/>
      <c r="T5" s="2741"/>
      <c r="U5" s="2741"/>
      <c r="V5" s="2741"/>
      <c r="W5" s="2741"/>
      <c r="X5" s="2741"/>
      <c r="Y5" s="2741"/>
      <c r="Z5" s="2741"/>
      <c r="AA5" s="2741"/>
      <c r="AB5" s="2741"/>
      <c r="AC5" s="2741"/>
      <c r="AD5" s="2741"/>
      <c r="AE5" s="2741"/>
    </row>
    <row r="6" spans="1:31" ht="10.5" customHeight="1" thickBot="1">
      <c r="A6" s="2741"/>
      <c r="B6" s="2741"/>
      <c r="C6" s="2741"/>
      <c r="D6" s="2741"/>
      <c r="E6" s="2741"/>
      <c r="F6" s="2741"/>
      <c r="G6" s="2741"/>
      <c r="H6" s="2741"/>
      <c r="I6" s="2741"/>
      <c r="J6" s="2741"/>
      <c r="K6" s="2741"/>
      <c r="L6" s="2741"/>
      <c r="M6" s="2741"/>
      <c r="N6" s="2741"/>
      <c r="O6" s="2741"/>
      <c r="P6" s="2741"/>
      <c r="Q6" s="2741"/>
      <c r="R6" s="2741"/>
      <c r="S6" s="2741"/>
      <c r="T6" s="2741"/>
      <c r="U6" s="2741"/>
      <c r="V6" s="2741"/>
      <c r="W6" s="2741"/>
      <c r="X6" s="2741"/>
      <c r="Y6" s="2741"/>
      <c r="Z6" s="2741"/>
      <c r="AA6" s="2741"/>
      <c r="AB6" s="2741"/>
      <c r="AC6" s="2741"/>
      <c r="AD6" s="2741"/>
      <c r="AE6" s="2741"/>
    </row>
    <row r="7" spans="1:31" ht="24.75" customHeight="1">
      <c r="A7" s="2746" t="s">
        <v>176</v>
      </c>
      <c r="B7" s="2713">
        <v>1</v>
      </c>
      <c r="C7" s="2714"/>
      <c r="D7" s="2715"/>
      <c r="E7" s="2713">
        <v>2</v>
      </c>
      <c r="F7" s="2714"/>
      <c r="G7" s="2715"/>
      <c r="H7" s="2713">
        <v>3</v>
      </c>
      <c r="I7" s="2714"/>
      <c r="J7" s="2715"/>
      <c r="K7" s="2713">
        <v>4</v>
      </c>
      <c r="L7" s="2714"/>
      <c r="M7" s="2715"/>
      <c r="N7" s="2713">
        <v>5</v>
      </c>
      <c r="O7" s="2714"/>
      <c r="P7" s="2715"/>
      <c r="Q7" s="2713" t="s">
        <v>4</v>
      </c>
      <c r="R7" s="2714"/>
      <c r="S7" s="2715"/>
      <c r="T7" s="2742">
        <v>1</v>
      </c>
      <c r="U7" s="2743"/>
      <c r="V7" s="2744"/>
      <c r="W7" s="2742">
        <v>2</v>
      </c>
      <c r="X7" s="2743"/>
      <c r="Y7" s="2743"/>
      <c r="Z7" s="2742" t="s">
        <v>145</v>
      </c>
      <c r="AA7" s="2743"/>
      <c r="AB7" s="2744"/>
      <c r="AC7" s="521" t="s">
        <v>4</v>
      </c>
      <c r="AD7" s="522"/>
      <c r="AE7" s="523" t="s">
        <v>168</v>
      </c>
    </row>
    <row r="8" spans="1:31" ht="26.25" customHeight="1" thickBot="1">
      <c r="A8" s="2747"/>
      <c r="B8" s="2716"/>
      <c r="C8" s="2717"/>
      <c r="D8" s="2718"/>
      <c r="E8" s="2716"/>
      <c r="F8" s="2717"/>
      <c r="G8" s="2718"/>
      <c r="H8" s="2716"/>
      <c r="I8" s="2717"/>
      <c r="J8" s="2718"/>
      <c r="K8" s="2716"/>
      <c r="L8" s="2717"/>
      <c r="M8" s="2718"/>
      <c r="N8" s="2716"/>
      <c r="O8" s="2717"/>
      <c r="P8" s="2718"/>
      <c r="Q8" s="2690" t="s">
        <v>177</v>
      </c>
      <c r="R8" s="2691"/>
      <c r="S8" s="2692"/>
      <c r="T8" s="2690" t="s">
        <v>5</v>
      </c>
      <c r="U8" s="2691"/>
      <c r="V8" s="2692"/>
      <c r="W8" s="2690" t="s">
        <v>5</v>
      </c>
      <c r="X8" s="2691"/>
      <c r="Y8" s="2692"/>
      <c r="Z8" s="2690" t="s">
        <v>5</v>
      </c>
      <c r="AA8" s="2691"/>
      <c r="AB8" s="2692"/>
      <c r="AC8" s="524"/>
      <c r="AD8" s="525"/>
      <c r="AE8" s="526"/>
    </row>
    <row r="9" spans="1:31" ht="79.5" customHeight="1" thickBot="1">
      <c r="A9" s="2748"/>
      <c r="B9" s="527" t="s">
        <v>146</v>
      </c>
      <c r="C9" s="528" t="s">
        <v>147</v>
      </c>
      <c r="D9" s="529" t="s">
        <v>148</v>
      </c>
      <c r="E9" s="527" t="s">
        <v>146</v>
      </c>
      <c r="F9" s="528" t="s">
        <v>147</v>
      </c>
      <c r="G9" s="529" t="s">
        <v>148</v>
      </c>
      <c r="H9" s="527" t="s">
        <v>146</v>
      </c>
      <c r="I9" s="528" t="s">
        <v>147</v>
      </c>
      <c r="J9" s="530" t="s">
        <v>148</v>
      </c>
      <c r="K9" s="527" t="s">
        <v>146</v>
      </c>
      <c r="L9" s="528" t="s">
        <v>147</v>
      </c>
      <c r="M9" s="529" t="s">
        <v>148</v>
      </c>
      <c r="N9" s="527" t="s">
        <v>146</v>
      </c>
      <c r="O9" s="528" t="s">
        <v>147</v>
      </c>
      <c r="P9" s="529" t="s">
        <v>148</v>
      </c>
      <c r="Q9" s="527" t="s">
        <v>146</v>
      </c>
      <c r="R9" s="528" t="s">
        <v>147</v>
      </c>
      <c r="S9" s="531" t="s">
        <v>148</v>
      </c>
      <c r="T9" s="527" t="s">
        <v>146</v>
      </c>
      <c r="U9" s="528" t="s">
        <v>147</v>
      </c>
      <c r="V9" s="532" t="s">
        <v>148</v>
      </c>
      <c r="W9" s="527" t="s">
        <v>146</v>
      </c>
      <c r="X9" s="528" t="s">
        <v>147</v>
      </c>
      <c r="Y9" s="532" t="s">
        <v>148</v>
      </c>
      <c r="Z9" s="527" t="s">
        <v>146</v>
      </c>
      <c r="AA9" s="528" t="s">
        <v>147</v>
      </c>
      <c r="AB9" s="531" t="s">
        <v>148</v>
      </c>
      <c r="AC9" s="527" t="s">
        <v>146</v>
      </c>
      <c r="AD9" s="528" t="s">
        <v>147</v>
      </c>
      <c r="AE9" s="533" t="s">
        <v>149</v>
      </c>
    </row>
    <row r="10" spans="1:31" ht="33" customHeight="1">
      <c r="A10" s="2401" t="s">
        <v>150</v>
      </c>
      <c r="B10" s="2329">
        <v>1042</v>
      </c>
      <c r="C10" s="2330">
        <v>311</v>
      </c>
      <c r="D10" s="2332">
        <v>1353</v>
      </c>
      <c r="E10" s="2329">
        <v>1133</v>
      </c>
      <c r="F10" s="2330">
        <v>472</v>
      </c>
      <c r="G10" s="2331">
        <v>1605</v>
      </c>
      <c r="H10" s="2329">
        <v>622</v>
      </c>
      <c r="I10" s="2330">
        <v>381</v>
      </c>
      <c r="J10" s="2331">
        <v>1003</v>
      </c>
      <c r="K10" s="2329">
        <v>3</v>
      </c>
      <c r="L10" s="2330">
        <v>1</v>
      </c>
      <c r="M10" s="2332">
        <v>4</v>
      </c>
      <c r="N10" s="2329">
        <v>0</v>
      </c>
      <c r="O10" s="2330">
        <v>0</v>
      </c>
      <c r="P10" s="2332">
        <v>0</v>
      </c>
      <c r="Q10" s="2333">
        <f>B10+E10+H10+K10+N10</f>
        <v>2800</v>
      </c>
      <c r="R10" s="2330">
        <f aca="true" t="shared" si="0" ref="R10:S19">C10+F10+I10+L10+O10</f>
        <v>1165</v>
      </c>
      <c r="S10" s="2335">
        <f t="shared" si="0"/>
        <v>3965</v>
      </c>
      <c r="T10" s="2332">
        <v>444</v>
      </c>
      <c r="U10" s="2330">
        <v>11</v>
      </c>
      <c r="V10" s="2331">
        <v>455</v>
      </c>
      <c r="W10" s="2329">
        <v>6</v>
      </c>
      <c r="X10" s="2330">
        <v>0</v>
      </c>
      <c r="Y10" s="2332">
        <v>6</v>
      </c>
      <c r="Z10" s="2333">
        <v>450</v>
      </c>
      <c r="AA10" s="2330">
        <v>11</v>
      </c>
      <c r="AB10" s="2335">
        <v>461</v>
      </c>
      <c r="AC10" s="2337">
        <f>Q10+Z10</f>
        <v>3250</v>
      </c>
      <c r="AD10" s="2338">
        <f>R10+AA10</f>
        <v>1176</v>
      </c>
      <c r="AE10" s="2339">
        <f>S10+AB10</f>
        <v>4426</v>
      </c>
    </row>
    <row r="11" spans="1:31" ht="33" customHeight="1">
      <c r="A11" s="2347" t="s">
        <v>151</v>
      </c>
      <c r="B11" s="2341">
        <v>273</v>
      </c>
      <c r="C11" s="2334">
        <v>40</v>
      </c>
      <c r="D11" s="2345">
        <v>313</v>
      </c>
      <c r="E11" s="2341">
        <v>201</v>
      </c>
      <c r="F11" s="2334">
        <v>62</v>
      </c>
      <c r="G11" s="2342">
        <v>263</v>
      </c>
      <c r="H11" s="2341">
        <v>184</v>
      </c>
      <c r="I11" s="2334">
        <v>63</v>
      </c>
      <c r="J11" s="2342">
        <v>247</v>
      </c>
      <c r="K11" s="2341">
        <v>30</v>
      </c>
      <c r="L11" s="2334">
        <v>43</v>
      </c>
      <c r="M11" s="2345">
        <v>73</v>
      </c>
      <c r="N11" s="2343">
        <v>0</v>
      </c>
      <c r="O11" s="2334">
        <v>0</v>
      </c>
      <c r="P11" s="2344">
        <v>0</v>
      </c>
      <c r="Q11" s="2343">
        <f aca="true" t="shared" si="1" ref="Q11:Q19">B11+E11+H11+K11+N11</f>
        <v>688</v>
      </c>
      <c r="R11" s="2334">
        <f t="shared" si="0"/>
        <v>208</v>
      </c>
      <c r="S11" s="2344">
        <f t="shared" si="0"/>
        <v>896</v>
      </c>
      <c r="T11" s="2345">
        <v>98</v>
      </c>
      <c r="U11" s="2334">
        <v>1</v>
      </c>
      <c r="V11" s="2342">
        <v>99</v>
      </c>
      <c r="W11" s="2341">
        <v>0</v>
      </c>
      <c r="X11" s="2334">
        <v>0</v>
      </c>
      <c r="Y11" s="2345">
        <v>0</v>
      </c>
      <c r="Z11" s="2343">
        <v>98</v>
      </c>
      <c r="AA11" s="2334">
        <v>1</v>
      </c>
      <c r="AB11" s="2346">
        <v>99</v>
      </c>
      <c r="AC11" s="2337">
        <f>Q11+Z11</f>
        <v>786</v>
      </c>
      <c r="AD11" s="2338">
        <f>R11+AA11</f>
        <v>209</v>
      </c>
      <c r="AE11" s="2339">
        <f aca="true" t="shared" si="2" ref="AE11:AE20">S11+AB11</f>
        <v>995</v>
      </c>
    </row>
    <row r="12" spans="1:31" ht="33" customHeight="1">
      <c r="A12" s="2347" t="s">
        <v>152</v>
      </c>
      <c r="B12" s="2341">
        <v>308</v>
      </c>
      <c r="C12" s="2334">
        <v>23</v>
      </c>
      <c r="D12" s="2345">
        <v>331</v>
      </c>
      <c r="E12" s="2341">
        <v>235</v>
      </c>
      <c r="F12" s="2334">
        <v>40</v>
      </c>
      <c r="G12" s="2342">
        <v>275</v>
      </c>
      <c r="H12" s="2341">
        <v>220</v>
      </c>
      <c r="I12" s="2334">
        <v>19</v>
      </c>
      <c r="J12" s="2342">
        <v>239</v>
      </c>
      <c r="K12" s="2341">
        <v>3</v>
      </c>
      <c r="L12" s="2334">
        <v>2</v>
      </c>
      <c r="M12" s="2345">
        <v>5</v>
      </c>
      <c r="N12" s="2343">
        <v>0</v>
      </c>
      <c r="O12" s="2334">
        <v>0</v>
      </c>
      <c r="P12" s="2344">
        <v>0</v>
      </c>
      <c r="Q12" s="2343">
        <f t="shared" si="1"/>
        <v>766</v>
      </c>
      <c r="R12" s="2334">
        <f t="shared" si="0"/>
        <v>84</v>
      </c>
      <c r="S12" s="2344">
        <f t="shared" si="0"/>
        <v>850</v>
      </c>
      <c r="T12" s="2345">
        <v>116</v>
      </c>
      <c r="U12" s="2334">
        <v>0</v>
      </c>
      <c r="V12" s="2342">
        <v>116</v>
      </c>
      <c r="W12" s="2341">
        <v>1</v>
      </c>
      <c r="X12" s="2334">
        <v>0</v>
      </c>
      <c r="Y12" s="2348">
        <v>1</v>
      </c>
      <c r="Z12" s="2345">
        <v>117</v>
      </c>
      <c r="AA12" s="2334">
        <v>0</v>
      </c>
      <c r="AB12" s="2342">
        <v>117</v>
      </c>
      <c r="AC12" s="2337">
        <f aca="true" t="shared" si="3" ref="AC12:AD20">Q12+Z12</f>
        <v>883</v>
      </c>
      <c r="AD12" s="2338">
        <f t="shared" si="3"/>
        <v>84</v>
      </c>
      <c r="AE12" s="2339">
        <f t="shared" si="2"/>
        <v>967</v>
      </c>
    </row>
    <row r="13" spans="1:31" ht="33" customHeight="1">
      <c r="A13" s="2347" t="s">
        <v>134</v>
      </c>
      <c r="B13" s="2341">
        <v>123</v>
      </c>
      <c r="C13" s="2334">
        <v>8</v>
      </c>
      <c r="D13" s="2345">
        <v>131</v>
      </c>
      <c r="E13" s="2341">
        <v>132</v>
      </c>
      <c r="F13" s="2334">
        <v>16</v>
      </c>
      <c r="G13" s="2342">
        <v>148</v>
      </c>
      <c r="H13" s="2341">
        <v>101</v>
      </c>
      <c r="I13" s="2334">
        <v>11</v>
      </c>
      <c r="J13" s="2342">
        <v>112</v>
      </c>
      <c r="K13" s="2341">
        <v>0</v>
      </c>
      <c r="L13" s="2334">
        <v>0</v>
      </c>
      <c r="M13" s="2342">
        <v>0</v>
      </c>
      <c r="N13" s="2343">
        <v>0</v>
      </c>
      <c r="O13" s="2334">
        <v>0</v>
      </c>
      <c r="P13" s="2344">
        <v>0</v>
      </c>
      <c r="Q13" s="2343">
        <f t="shared" si="1"/>
        <v>356</v>
      </c>
      <c r="R13" s="2334">
        <f t="shared" si="0"/>
        <v>35</v>
      </c>
      <c r="S13" s="2344">
        <f t="shared" si="0"/>
        <v>391</v>
      </c>
      <c r="T13" s="2345">
        <v>52</v>
      </c>
      <c r="U13" s="2334">
        <v>1</v>
      </c>
      <c r="V13" s="2342">
        <v>53</v>
      </c>
      <c r="W13" s="2341">
        <v>0</v>
      </c>
      <c r="X13" s="2334">
        <v>0</v>
      </c>
      <c r="Y13" s="2342">
        <v>0</v>
      </c>
      <c r="Z13" s="2343">
        <v>52</v>
      </c>
      <c r="AA13" s="2334">
        <v>1</v>
      </c>
      <c r="AB13" s="2346">
        <v>53</v>
      </c>
      <c r="AC13" s="2337">
        <f t="shared" si="3"/>
        <v>408</v>
      </c>
      <c r="AD13" s="2338">
        <f t="shared" si="3"/>
        <v>36</v>
      </c>
      <c r="AE13" s="2339">
        <f t="shared" si="2"/>
        <v>444</v>
      </c>
    </row>
    <row r="14" spans="1:31" ht="33" customHeight="1">
      <c r="A14" s="2347" t="s">
        <v>153</v>
      </c>
      <c r="B14" s="2341">
        <v>345</v>
      </c>
      <c r="C14" s="2334">
        <v>55</v>
      </c>
      <c r="D14" s="2345">
        <v>400</v>
      </c>
      <c r="E14" s="2341">
        <v>594</v>
      </c>
      <c r="F14" s="2334">
        <v>166</v>
      </c>
      <c r="G14" s="2342">
        <v>760</v>
      </c>
      <c r="H14" s="2341">
        <v>291</v>
      </c>
      <c r="I14" s="2334">
        <v>347</v>
      </c>
      <c r="J14" s="2342">
        <v>638</v>
      </c>
      <c r="K14" s="2341">
        <v>0</v>
      </c>
      <c r="L14" s="2334">
        <v>0</v>
      </c>
      <c r="M14" s="2342">
        <v>0</v>
      </c>
      <c r="N14" s="2343">
        <v>0</v>
      </c>
      <c r="O14" s="2334">
        <v>0</v>
      </c>
      <c r="P14" s="2344">
        <v>0</v>
      </c>
      <c r="Q14" s="2343">
        <f t="shared" si="1"/>
        <v>1230</v>
      </c>
      <c r="R14" s="2334">
        <f t="shared" si="0"/>
        <v>568</v>
      </c>
      <c r="S14" s="2344">
        <f>D14+G14+J14+M14+P14</f>
        <v>1798</v>
      </c>
      <c r="T14" s="2345">
        <v>272</v>
      </c>
      <c r="U14" s="2334">
        <v>2</v>
      </c>
      <c r="V14" s="2342">
        <v>274</v>
      </c>
      <c r="W14" s="2341">
        <v>0</v>
      </c>
      <c r="X14" s="2334">
        <v>1</v>
      </c>
      <c r="Y14" s="2342">
        <v>1</v>
      </c>
      <c r="Z14" s="2343">
        <v>272</v>
      </c>
      <c r="AA14" s="2334">
        <v>3</v>
      </c>
      <c r="AB14" s="2346">
        <v>275</v>
      </c>
      <c r="AC14" s="2337">
        <f t="shared" si="3"/>
        <v>1502</v>
      </c>
      <c r="AD14" s="2338">
        <f t="shared" si="3"/>
        <v>571</v>
      </c>
      <c r="AE14" s="2339">
        <f t="shared" si="2"/>
        <v>2073</v>
      </c>
    </row>
    <row r="15" spans="1:31" ht="34.5" customHeight="1">
      <c r="A15" s="2328" t="s">
        <v>154</v>
      </c>
      <c r="B15" s="2341">
        <v>0</v>
      </c>
      <c r="C15" s="2334">
        <v>0</v>
      </c>
      <c r="D15" s="2345">
        <v>0</v>
      </c>
      <c r="E15" s="2341">
        <v>0</v>
      </c>
      <c r="F15" s="2334">
        <v>0</v>
      </c>
      <c r="G15" s="2342">
        <v>0</v>
      </c>
      <c r="H15" s="2341">
        <v>0</v>
      </c>
      <c r="I15" s="2334">
        <v>0</v>
      </c>
      <c r="J15" s="2342">
        <v>0</v>
      </c>
      <c r="K15" s="2341">
        <v>0</v>
      </c>
      <c r="L15" s="2334">
        <v>0</v>
      </c>
      <c r="M15" s="2345">
        <v>0</v>
      </c>
      <c r="N15" s="2343">
        <v>0</v>
      </c>
      <c r="O15" s="2334">
        <v>0</v>
      </c>
      <c r="P15" s="2344">
        <v>0</v>
      </c>
      <c r="Q15" s="2343">
        <f t="shared" si="1"/>
        <v>0</v>
      </c>
      <c r="R15" s="2334">
        <f t="shared" si="0"/>
        <v>0</v>
      </c>
      <c r="S15" s="2344">
        <f t="shared" si="0"/>
        <v>0</v>
      </c>
      <c r="T15" s="2345">
        <v>0</v>
      </c>
      <c r="U15" s="2334">
        <v>0</v>
      </c>
      <c r="V15" s="2344">
        <v>0</v>
      </c>
      <c r="W15" s="2345">
        <v>0</v>
      </c>
      <c r="X15" s="2334">
        <v>0</v>
      </c>
      <c r="Y15" s="2344">
        <v>0</v>
      </c>
      <c r="Z15" s="2343">
        <v>0</v>
      </c>
      <c r="AA15" s="2334">
        <v>0</v>
      </c>
      <c r="AB15" s="2346">
        <v>0</v>
      </c>
      <c r="AC15" s="2337">
        <f t="shared" si="3"/>
        <v>0</v>
      </c>
      <c r="AD15" s="2338">
        <f t="shared" si="3"/>
        <v>0</v>
      </c>
      <c r="AE15" s="2339">
        <f t="shared" si="2"/>
        <v>0</v>
      </c>
    </row>
    <row r="16" spans="1:31" ht="37.5" customHeight="1">
      <c r="A16" s="2349" t="s">
        <v>155</v>
      </c>
      <c r="B16" s="2351">
        <v>48</v>
      </c>
      <c r="C16" s="2334">
        <v>3</v>
      </c>
      <c r="D16" s="2361">
        <v>51</v>
      </c>
      <c r="E16" s="2351">
        <v>47</v>
      </c>
      <c r="F16" s="2334">
        <v>28</v>
      </c>
      <c r="G16" s="2361">
        <v>75</v>
      </c>
      <c r="H16" s="2351">
        <v>37</v>
      </c>
      <c r="I16" s="2334">
        <v>1</v>
      </c>
      <c r="J16" s="2353">
        <v>38</v>
      </c>
      <c r="K16" s="2351">
        <v>0</v>
      </c>
      <c r="L16" s="2334">
        <v>0</v>
      </c>
      <c r="M16" s="2353">
        <v>0</v>
      </c>
      <c r="N16" s="2343">
        <v>0</v>
      </c>
      <c r="O16" s="2334">
        <v>0</v>
      </c>
      <c r="P16" s="2344">
        <v>0</v>
      </c>
      <c r="Q16" s="2343">
        <f t="shared" si="1"/>
        <v>132</v>
      </c>
      <c r="R16" s="2334">
        <f t="shared" si="0"/>
        <v>32</v>
      </c>
      <c r="S16" s="2344">
        <f t="shared" si="0"/>
        <v>164</v>
      </c>
      <c r="T16" s="2353">
        <v>0</v>
      </c>
      <c r="U16" s="2352">
        <v>0</v>
      </c>
      <c r="V16" s="2370">
        <v>0</v>
      </c>
      <c r="W16" s="2353">
        <v>0</v>
      </c>
      <c r="X16" s="2352">
        <v>0</v>
      </c>
      <c r="Y16" s="2402">
        <v>0</v>
      </c>
      <c r="Z16" s="2343">
        <v>0</v>
      </c>
      <c r="AA16" s="2334">
        <v>0</v>
      </c>
      <c r="AB16" s="2346">
        <v>0</v>
      </c>
      <c r="AC16" s="2337">
        <f t="shared" si="3"/>
        <v>132</v>
      </c>
      <c r="AD16" s="2338">
        <f t="shared" si="3"/>
        <v>32</v>
      </c>
      <c r="AE16" s="2339">
        <f t="shared" si="2"/>
        <v>164</v>
      </c>
    </row>
    <row r="17" spans="1:31" ht="39" customHeight="1">
      <c r="A17" s="2350" t="s">
        <v>156</v>
      </c>
      <c r="B17" s="2343">
        <v>264</v>
      </c>
      <c r="C17" s="2334">
        <v>27</v>
      </c>
      <c r="D17" s="2346">
        <v>291</v>
      </c>
      <c r="E17" s="2343">
        <v>304</v>
      </c>
      <c r="F17" s="2334">
        <v>71</v>
      </c>
      <c r="G17" s="2346">
        <v>375</v>
      </c>
      <c r="H17" s="2343">
        <v>216</v>
      </c>
      <c r="I17" s="2334">
        <v>28</v>
      </c>
      <c r="J17" s="2346">
        <v>244</v>
      </c>
      <c r="K17" s="2343">
        <v>20</v>
      </c>
      <c r="L17" s="2334">
        <v>6</v>
      </c>
      <c r="M17" s="2346">
        <v>26</v>
      </c>
      <c r="N17" s="2343">
        <v>0</v>
      </c>
      <c r="O17" s="2334">
        <v>0</v>
      </c>
      <c r="P17" s="2344">
        <v>0</v>
      </c>
      <c r="Q17" s="2343">
        <f t="shared" si="1"/>
        <v>804</v>
      </c>
      <c r="R17" s="2334">
        <f t="shared" si="0"/>
        <v>132</v>
      </c>
      <c r="S17" s="2344">
        <f t="shared" si="0"/>
        <v>936</v>
      </c>
      <c r="T17" s="2342">
        <v>147</v>
      </c>
      <c r="U17" s="2334">
        <v>7</v>
      </c>
      <c r="V17" s="2344">
        <v>154</v>
      </c>
      <c r="W17" s="2342">
        <v>6</v>
      </c>
      <c r="X17" s="2334">
        <v>1</v>
      </c>
      <c r="Y17" s="2334">
        <v>7</v>
      </c>
      <c r="Z17" s="2343">
        <v>153</v>
      </c>
      <c r="AA17" s="2334">
        <v>8</v>
      </c>
      <c r="AB17" s="2346">
        <v>161</v>
      </c>
      <c r="AC17" s="2337">
        <f t="shared" si="3"/>
        <v>957</v>
      </c>
      <c r="AD17" s="2338">
        <f t="shared" si="3"/>
        <v>140</v>
      </c>
      <c r="AE17" s="2339">
        <f t="shared" si="2"/>
        <v>1097</v>
      </c>
    </row>
    <row r="18" spans="1:32" s="534" customFormat="1" ht="37.5" customHeight="1">
      <c r="A18" s="2350" t="s">
        <v>157</v>
      </c>
      <c r="B18" s="2343">
        <v>50</v>
      </c>
      <c r="C18" s="2334">
        <v>23</v>
      </c>
      <c r="D18" s="2346">
        <v>73</v>
      </c>
      <c r="E18" s="2343">
        <v>66</v>
      </c>
      <c r="F18" s="2334">
        <v>35</v>
      </c>
      <c r="G18" s="2346">
        <v>101</v>
      </c>
      <c r="H18" s="2343">
        <v>56</v>
      </c>
      <c r="I18" s="2334">
        <v>4</v>
      </c>
      <c r="J18" s="2344">
        <v>60</v>
      </c>
      <c r="K18" s="2345">
        <v>0</v>
      </c>
      <c r="L18" s="2334">
        <v>0</v>
      </c>
      <c r="M18" s="2345">
        <v>0</v>
      </c>
      <c r="N18" s="2343">
        <v>0</v>
      </c>
      <c r="O18" s="2334">
        <v>0</v>
      </c>
      <c r="P18" s="2344">
        <v>0</v>
      </c>
      <c r="Q18" s="2343">
        <f t="shared" si="1"/>
        <v>172</v>
      </c>
      <c r="R18" s="2334">
        <f t="shared" si="0"/>
        <v>62</v>
      </c>
      <c r="S18" s="2344">
        <f t="shared" si="0"/>
        <v>234</v>
      </c>
      <c r="T18" s="2342">
        <v>24</v>
      </c>
      <c r="U18" s="2334">
        <v>0</v>
      </c>
      <c r="V18" s="2344">
        <v>24</v>
      </c>
      <c r="W18" s="2342">
        <v>1</v>
      </c>
      <c r="X18" s="2334">
        <v>0</v>
      </c>
      <c r="Y18" s="2344">
        <v>1</v>
      </c>
      <c r="Z18" s="2343">
        <v>25</v>
      </c>
      <c r="AA18" s="2334">
        <v>0</v>
      </c>
      <c r="AB18" s="2346">
        <v>25</v>
      </c>
      <c r="AC18" s="2337">
        <f t="shared" si="3"/>
        <v>197</v>
      </c>
      <c r="AD18" s="2338">
        <f t="shared" si="3"/>
        <v>62</v>
      </c>
      <c r="AE18" s="2339">
        <f t="shared" si="2"/>
        <v>259</v>
      </c>
      <c r="AF18" s="519"/>
    </row>
    <row r="19" spans="1:32" s="534" customFormat="1" ht="39.75" customHeight="1" thickBot="1">
      <c r="A19" s="2403" t="s">
        <v>158</v>
      </c>
      <c r="B19" s="2371">
        <v>0</v>
      </c>
      <c r="C19" s="2352">
        <v>63</v>
      </c>
      <c r="D19" s="2402">
        <v>63</v>
      </c>
      <c r="E19" s="2371">
        <v>0</v>
      </c>
      <c r="F19" s="2352">
        <v>145</v>
      </c>
      <c r="G19" s="2402">
        <v>145</v>
      </c>
      <c r="H19" s="2358">
        <v>1</v>
      </c>
      <c r="I19" s="2359">
        <v>75</v>
      </c>
      <c r="J19" s="2402">
        <v>76</v>
      </c>
      <c r="K19" s="2371">
        <v>0</v>
      </c>
      <c r="L19" s="2352">
        <v>0</v>
      </c>
      <c r="M19" s="2402">
        <v>0</v>
      </c>
      <c r="N19" s="2358">
        <v>0</v>
      </c>
      <c r="O19" s="2359">
        <v>0</v>
      </c>
      <c r="P19" s="2360">
        <v>0</v>
      </c>
      <c r="Q19" s="2358">
        <f t="shared" si="1"/>
        <v>1</v>
      </c>
      <c r="R19" s="2359">
        <f t="shared" si="0"/>
        <v>283</v>
      </c>
      <c r="S19" s="2344">
        <f t="shared" si="0"/>
        <v>284</v>
      </c>
      <c r="T19" s="2353">
        <v>10</v>
      </c>
      <c r="U19" s="2352">
        <v>0</v>
      </c>
      <c r="V19" s="2402">
        <v>10</v>
      </c>
      <c r="W19" s="2371">
        <v>0</v>
      </c>
      <c r="X19" s="2352">
        <v>0</v>
      </c>
      <c r="Y19" s="2402">
        <v>0</v>
      </c>
      <c r="Z19" s="2343">
        <v>10</v>
      </c>
      <c r="AA19" s="2334">
        <v>0</v>
      </c>
      <c r="AB19" s="2346">
        <v>10</v>
      </c>
      <c r="AC19" s="2355">
        <f t="shared" si="3"/>
        <v>11</v>
      </c>
      <c r="AD19" s="2404">
        <f t="shared" si="3"/>
        <v>283</v>
      </c>
      <c r="AE19" s="2363">
        <f t="shared" si="2"/>
        <v>294</v>
      </c>
      <c r="AF19" s="519"/>
    </row>
    <row r="20" spans="1:32" ht="37.5" customHeight="1" thickBot="1">
      <c r="A20" s="535" t="s">
        <v>159</v>
      </c>
      <c r="B20" s="730">
        <f aca="true" t="shared" si="4" ref="B20:AB20">SUM(B10:B19)</f>
        <v>2453</v>
      </c>
      <c r="C20" s="730">
        <f t="shared" si="4"/>
        <v>553</v>
      </c>
      <c r="D20" s="730">
        <f t="shared" si="4"/>
        <v>3006</v>
      </c>
      <c r="E20" s="730">
        <f t="shared" si="4"/>
        <v>2712</v>
      </c>
      <c r="F20" s="730">
        <f t="shared" si="4"/>
        <v>1035</v>
      </c>
      <c r="G20" s="1728">
        <f t="shared" si="4"/>
        <v>3747</v>
      </c>
      <c r="H20" s="730">
        <f t="shared" si="4"/>
        <v>1728</v>
      </c>
      <c r="I20" s="730">
        <f t="shared" si="4"/>
        <v>929</v>
      </c>
      <c r="J20" s="731">
        <f t="shared" si="4"/>
        <v>2657</v>
      </c>
      <c r="K20" s="732">
        <f t="shared" si="4"/>
        <v>56</v>
      </c>
      <c r="L20" s="730">
        <f t="shared" si="4"/>
        <v>52</v>
      </c>
      <c r="M20" s="1728">
        <f t="shared" si="4"/>
        <v>108</v>
      </c>
      <c r="N20" s="731">
        <f t="shared" si="4"/>
        <v>0</v>
      </c>
      <c r="O20" s="732">
        <f t="shared" si="4"/>
        <v>0</v>
      </c>
      <c r="P20" s="1728">
        <f t="shared" si="4"/>
        <v>0</v>
      </c>
      <c r="Q20" s="730">
        <f t="shared" si="4"/>
        <v>6949</v>
      </c>
      <c r="R20" s="733">
        <f t="shared" si="4"/>
        <v>2569</v>
      </c>
      <c r="S20" s="734">
        <f t="shared" si="4"/>
        <v>9518</v>
      </c>
      <c r="T20" s="732">
        <f t="shared" si="4"/>
        <v>1163</v>
      </c>
      <c r="U20" s="730">
        <f t="shared" si="4"/>
        <v>22</v>
      </c>
      <c r="V20" s="730">
        <f t="shared" si="4"/>
        <v>1185</v>
      </c>
      <c r="W20" s="730">
        <f t="shared" si="4"/>
        <v>14</v>
      </c>
      <c r="X20" s="730">
        <f t="shared" si="4"/>
        <v>2</v>
      </c>
      <c r="Y20" s="730">
        <f t="shared" si="4"/>
        <v>16</v>
      </c>
      <c r="Z20" s="730">
        <f t="shared" si="4"/>
        <v>1177</v>
      </c>
      <c r="AA20" s="730">
        <f t="shared" si="4"/>
        <v>24</v>
      </c>
      <c r="AB20" s="730">
        <f t="shared" si="4"/>
        <v>1201</v>
      </c>
      <c r="AC20" s="731">
        <f t="shared" si="3"/>
        <v>8126</v>
      </c>
      <c r="AD20" s="731">
        <f t="shared" si="3"/>
        <v>2593</v>
      </c>
      <c r="AE20" s="731">
        <f t="shared" si="2"/>
        <v>10719</v>
      </c>
      <c r="AF20" s="536"/>
    </row>
    <row r="21" spans="1:36" ht="24.75" customHeight="1">
      <c r="A21" s="2749" t="s">
        <v>160</v>
      </c>
      <c r="B21" s="2749"/>
      <c r="C21" s="2749"/>
      <c r="D21" s="2749"/>
      <c r="E21" s="2749"/>
      <c r="F21" s="2749"/>
      <c r="G21" s="2749"/>
      <c r="H21" s="2749"/>
      <c r="I21" s="2749"/>
      <c r="J21" s="2749"/>
      <c r="K21" s="2749"/>
      <c r="L21" s="2749"/>
      <c r="M21" s="2749"/>
      <c r="N21" s="2749"/>
      <c r="O21" s="2749"/>
      <c r="P21" s="2749"/>
      <c r="Q21" s="2749"/>
      <c r="R21" s="2749"/>
      <c r="S21" s="2749"/>
      <c r="T21" s="2749"/>
      <c r="U21" s="2749"/>
      <c r="V21" s="2749"/>
      <c r="W21" s="2749"/>
      <c r="X21" s="2749"/>
      <c r="Y21" s="2749"/>
      <c r="Z21" s="2749"/>
      <c r="AA21" s="2749"/>
      <c r="AB21" s="2749"/>
      <c r="AC21" s="2749"/>
      <c r="AD21" s="2749"/>
      <c r="AE21" s="2749"/>
      <c r="AF21" s="1953"/>
      <c r="AG21" s="1953"/>
      <c r="AH21" s="1953"/>
      <c r="AI21" s="1953"/>
      <c r="AJ21" s="1953"/>
    </row>
    <row r="22" spans="1:36" ht="24.75" customHeight="1">
      <c r="A22" s="2732" t="s">
        <v>350</v>
      </c>
      <c r="B22" s="2732"/>
      <c r="C22" s="2732"/>
      <c r="D22" s="2732"/>
      <c r="E22" s="2732"/>
      <c r="F22" s="2732"/>
      <c r="G22" s="2732"/>
      <c r="H22" s="2732"/>
      <c r="I22" s="2732"/>
      <c r="J22" s="2732"/>
      <c r="K22" s="2732"/>
      <c r="L22" s="2732"/>
      <c r="M22" s="2732"/>
      <c r="N22" s="2732"/>
      <c r="O22" s="2732"/>
      <c r="P22" s="2732"/>
      <c r="Q22" s="2732"/>
      <c r="R22" s="2732"/>
      <c r="S22" s="2732"/>
      <c r="T22" s="2732"/>
      <c r="U22" s="2732"/>
      <c r="V22" s="2732"/>
      <c r="W22" s="2732"/>
      <c r="X22" s="2732"/>
      <c r="Y22" s="2732"/>
      <c r="Z22" s="2732"/>
      <c r="AA22" s="2732"/>
      <c r="AB22" s="2732"/>
      <c r="AC22" s="2732"/>
      <c r="AD22" s="2732"/>
      <c r="AE22" s="2732"/>
      <c r="AF22" s="1954"/>
      <c r="AG22" s="1954"/>
      <c r="AH22" s="1954"/>
      <c r="AI22" s="1954"/>
      <c r="AJ22" s="1954"/>
    </row>
    <row r="23" spans="1:36" ht="17.25" customHeight="1" thickBot="1">
      <c r="A23" s="2745" t="s">
        <v>161</v>
      </c>
      <c r="B23" s="2745"/>
      <c r="C23" s="2745"/>
      <c r="D23" s="2745"/>
      <c r="E23" s="2745"/>
      <c r="F23" s="2745"/>
      <c r="G23" s="2745"/>
      <c r="H23" s="2745"/>
      <c r="I23" s="2745"/>
      <c r="J23" s="2745"/>
      <c r="K23" s="2745"/>
      <c r="L23" s="2745"/>
      <c r="M23" s="2745"/>
      <c r="N23" s="2745"/>
      <c r="O23" s="2745"/>
      <c r="P23" s="2745"/>
      <c r="Q23" s="2745"/>
      <c r="R23" s="2745"/>
      <c r="S23" s="2745"/>
      <c r="T23" s="2745"/>
      <c r="U23" s="2745"/>
      <c r="V23" s="2745"/>
      <c r="W23" s="2745"/>
      <c r="X23" s="2745"/>
      <c r="Y23" s="2745"/>
      <c r="Z23" s="2745"/>
      <c r="AA23" s="2745"/>
      <c r="AB23" s="2745"/>
      <c r="AC23" s="2745"/>
      <c r="AD23" s="2745"/>
      <c r="AE23" s="2745"/>
      <c r="AF23" s="1953"/>
      <c r="AG23" s="1953"/>
      <c r="AH23" s="1953"/>
      <c r="AI23" s="520"/>
      <c r="AJ23" s="520"/>
    </row>
    <row r="24" spans="1:34" ht="27.75" customHeight="1">
      <c r="A24" s="2746" t="s">
        <v>176</v>
      </c>
      <c r="B24" s="2713">
        <v>1</v>
      </c>
      <c r="C24" s="2714"/>
      <c r="D24" s="2715"/>
      <c r="E24" s="2713">
        <v>2</v>
      </c>
      <c r="F24" s="2714"/>
      <c r="G24" s="2715"/>
      <c r="H24" s="2713">
        <v>3</v>
      </c>
      <c r="I24" s="2714"/>
      <c r="J24" s="2715"/>
      <c r="K24" s="2713">
        <v>4</v>
      </c>
      <c r="L24" s="2714"/>
      <c r="M24" s="2715"/>
      <c r="N24" s="2713">
        <v>5</v>
      </c>
      <c r="O24" s="2714"/>
      <c r="P24" s="2715"/>
      <c r="Q24" s="2713" t="s">
        <v>4</v>
      </c>
      <c r="R24" s="2714"/>
      <c r="S24" s="2715"/>
      <c r="T24" s="2742">
        <v>1</v>
      </c>
      <c r="U24" s="2743"/>
      <c r="V24" s="2744"/>
      <c r="W24" s="2742">
        <v>2</v>
      </c>
      <c r="X24" s="2743"/>
      <c r="Y24" s="2743"/>
      <c r="Z24" s="2742">
        <v>3</v>
      </c>
      <c r="AA24" s="2743"/>
      <c r="AB24" s="2744"/>
      <c r="AC24" s="2742" t="s">
        <v>162</v>
      </c>
      <c r="AD24" s="2743"/>
      <c r="AE24" s="2744"/>
      <c r="AF24" s="1949" t="s">
        <v>4</v>
      </c>
      <c r="AG24" s="1950"/>
      <c r="AH24" s="523" t="s">
        <v>163</v>
      </c>
    </row>
    <row r="25" spans="1:34" ht="18" customHeight="1" thickBot="1">
      <c r="A25" s="2747"/>
      <c r="B25" s="2716"/>
      <c r="C25" s="2717"/>
      <c r="D25" s="2718"/>
      <c r="E25" s="2716"/>
      <c r="F25" s="2717"/>
      <c r="G25" s="2718"/>
      <c r="H25" s="2716"/>
      <c r="I25" s="2717"/>
      <c r="J25" s="2718"/>
      <c r="K25" s="2716"/>
      <c r="L25" s="2717"/>
      <c r="M25" s="2718"/>
      <c r="N25" s="2716"/>
      <c r="O25" s="2717"/>
      <c r="P25" s="2718"/>
      <c r="Q25" s="2690" t="s">
        <v>177</v>
      </c>
      <c r="R25" s="2691"/>
      <c r="S25" s="2692"/>
      <c r="T25" s="2690" t="s">
        <v>5</v>
      </c>
      <c r="U25" s="2691"/>
      <c r="V25" s="2692"/>
      <c r="W25" s="2690" t="s">
        <v>5</v>
      </c>
      <c r="X25" s="2691"/>
      <c r="Y25" s="2692"/>
      <c r="Z25" s="2690" t="s">
        <v>5</v>
      </c>
      <c r="AA25" s="2691"/>
      <c r="AB25" s="2692"/>
      <c r="AC25" s="2690" t="s">
        <v>5</v>
      </c>
      <c r="AD25" s="2691"/>
      <c r="AE25" s="2692"/>
      <c r="AF25" s="1951"/>
      <c r="AG25" s="1952"/>
      <c r="AH25" s="526"/>
    </row>
    <row r="26" spans="1:34" ht="84" customHeight="1" thickBot="1">
      <c r="A26" s="2748"/>
      <c r="B26" s="527" t="s">
        <v>146</v>
      </c>
      <c r="C26" s="528" t="s">
        <v>147</v>
      </c>
      <c r="D26" s="531" t="s">
        <v>148</v>
      </c>
      <c r="E26" s="527" t="s">
        <v>146</v>
      </c>
      <c r="F26" s="528" t="s">
        <v>147</v>
      </c>
      <c r="G26" s="531" t="s">
        <v>148</v>
      </c>
      <c r="H26" s="527" t="s">
        <v>146</v>
      </c>
      <c r="I26" s="528" t="s">
        <v>147</v>
      </c>
      <c r="J26" s="532" t="s">
        <v>148</v>
      </c>
      <c r="K26" s="527" t="s">
        <v>146</v>
      </c>
      <c r="L26" s="528" t="s">
        <v>335</v>
      </c>
      <c r="M26" s="531" t="s">
        <v>148</v>
      </c>
      <c r="N26" s="527" t="s">
        <v>146</v>
      </c>
      <c r="O26" s="528" t="s">
        <v>147</v>
      </c>
      <c r="P26" s="532" t="s">
        <v>148</v>
      </c>
      <c r="Q26" s="527" t="s">
        <v>146</v>
      </c>
      <c r="R26" s="528" t="s">
        <v>147</v>
      </c>
      <c r="S26" s="531" t="s">
        <v>148</v>
      </c>
      <c r="T26" s="527" t="s">
        <v>146</v>
      </c>
      <c r="U26" s="528" t="s">
        <v>147</v>
      </c>
      <c r="V26" s="537" t="s">
        <v>148</v>
      </c>
      <c r="W26" s="527" t="s">
        <v>146</v>
      </c>
      <c r="X26" s="528" t="s">
        <v>147</v>
      </c>
      <c r="Y26" s="538" t="s">
        <v>148</v>
      </c>
      <c r="Z26" s="527" t="s">
        <v>146</v>
      </c>
      <c r="AA26" s="528" t="s">
        <v>147</v>
      </c>
      <c r="AB26" s="532" t="s">
        <v>148</v>
      </c>
      <c r="AC26" s="527" t="s">
        <v>146</v>
      </c>
      <c r="AD26" s="528" t="s">
        <v>147</v>
      </c>
      <c r="AE26" s="531" t="s">
        <v>148</v>
      </c>
      <c r="AF26" s="527" t="s">
        <v>146</v>
      </c>
      <c r="AG26" s="528" t="s">
        <v>147</v>
      </c>
      <c r="AH26" s="533"/>
    </row>
    <row r="27" spans="1:34" ht="33.75" customHeight="1">
      <c r="A27" s="2328" t="s">
        <v>150</v>
      </c>
      <c r="B27" s="2329">
        <v>176</v>
      </c>
      <c r="C27" s="2330">
        <v>281</v>
      </c>
      <c r="D27" s="2331">
        <v>457</v>
      </c>
      <c r="E27" s="2329">
        <v>264</v>
      </c>
      <c r="F27" s="2330">
        <v>482</v>
      </c>
      <c r="G27" s="2331">
        <v>746</v>
      </c>
      <c r="H27" s="2329">
        <v>94</v>
      </c>
      <c r="I27" s="2330">
        <v>341</v>
      </c>
      <c r="J27" s="2331">
        <v>435</v>
      </c>
      <c r="K27" s="2329">
        <v>120</v>
      </c>
      <c r="L27" s="2330">
        <v>333</v>
      </c>
      <c r="M27" s="2331">
        <v>453</v>
      </c>
      <c r="N27" s="2329">
        <v>2</v>
      </c>
      <c r="O27" s="2330">
        <v>5</v>
      </c>
      <c r="P27" s="2332">
        <v>7</v>
      </c>
      <c r="Q27" s="2333">
        <f aca="true" t="shared" si="5" ref="Q27:S36">B27+E27+H27+K27+N27</f>
        <v>656</v>
      </c>
      <c r="R27" s="2334">
        <f t="shared" si="5"/>
        <v>1442</v>
      </c>
      <c r="S27" s="2335">
        <f t="shared" si="5"/>
        <v>2098</v>
      </c>
      <c r="T27" s="2329">
        <v>84</v>
      </c>
      <c r="U27" s="2330">
        <v>126</v>
      </c>
      <c r="V27" s="2331">
        <v>210</v>
      </c>
      <c r="W27" s="2329">
        <v>14</v>
      </c>
      <c r="X27" s="2330">
        <v>26</v>
      </c>
      <c r="Y27" s="2331">
        <v>40</v>
      </c>
      <c r="Z27" s="2329">
        <v>0</v>
      </c>
      <c r="AA27" s="2330">
        <v>0</v>
      </c>
      <c r="AB27" s="2332">
        <v>0</v>
      </c>
      <c r="AC27" s="2329">
        <v>98</v>
      </c>
      <c r="AD27" s="2330">
        <v>152</v>
      </c>
      <c r="AE27" s="2336">
        <v>250</v>
      </c>
      <c r="AF27" s="2337">
        <f aca="true" t="shared" si="6" ref="AF27:AH37">Q27+AC27</f>
        <v>754</v>
      </c>
      <c r="AG27" s="2338">
        <f t="shared" si="6"/>
        <v>1594</v>
      </c>
      <c r="AH27" s="2339">
        <f t="shared" si="6"/>
        <v>2348</v>
      </c>
    </row>
    <row r="28" spans="1:34" ht="34.5" customHeight="1">
      <c r="A28" s="2340" t="s">
        <v>151</v>
      </c>
      <c r="B28" s="2341">
        <v>0</v>
      </c>
      <c r="C28" s="2334">
        <v>90</v>
      </c>
      <c r="D28" s="2342">
        <v>90</v>
      </c>
      <c r="E28" s="2341">
        <v>0</v>
      </c>
      <c r="F28" s="2334">
        <v>142</v>
      </c>
      <c r="G28" s="2342">
        <v>142</v>
      </c>
      <c r="H28" s="2341">
        <v>6</v>
      </c>
      <c r="I28" s="2334">
        <v>104</v>
      </c>
      <c r="J28" s="2342">
        <v>110</v>
      </c>
      <c r="K28" s="2341">
        <v>6</v>
      </c>
      <c r="L28" s="2334">
        <v>103</v>
      </c>
      <c r="M28" s="2342">
        <v>109</v>
      </c>
      <c r="N28" s="2341">
        <v>0</v>
      </c>
      <c r="O28" s="2334">
        <v>0</v>
      </c>
      <c r="P28" s="2342">
        <v>0</v>
      </c>
      <c r="Q28" s="2343">
        <f t="shared" si="5"/>
        <v>12</v>
      </c>
      <c r="R28" s="2334">
        <f t="shared" si="5"/>
        <v>439</v>
      </c>
      <c r="S28" s="2344">
        <f t="shared" si="5"/>
        <v>451</v>
      </c>
      <c r="T28" s="2341">
        <v>0</v>
      </c>
      <c r="U28" s="2334">
        <v>18</v>
      </c>
      <c r="V28" s="2342">
        <v>18</v>
      </c>
      <c r="W28" s="2341">
        <v>1</v>
      </c>
      <c r="X28" s="2334">
        <v>46</v>
      </c>
      <c r="Y28" s="2342">
        <v>47</v>
      </c>
      <c r="Z28" s="2341">
        <v>0</v>
      </c>
      <c r="AA28" s="2334">
        <v>0</v>
      </c>
      <c r="AB28" s="2345">
        <v>0</v>
      </c>
      <c r="AC28" s="2343">
        <v>1</v>
      </c>
      <c r="AD28" s="2334">
        <v>64</v>
      </c>
      <c r="AE28" s="2344">
        <v>65</v>
      </c>
      <c r="AF28" s="2337">
        <f t="shared" si="6"/>
        <v>13</v>
      </c>
      <c r="AG28" s="2338">
        <f t="shared" si="6"/>
        <v>503</v>
      </c>
      <c r="AH28" s="2339">
        <f t="shared" si="6"/>
        <v>516</v>
      </c>
    </row>
    <row r="29" spans="1:34" ht="33" customHeight="1">
      <c r="A29" s="2340" t="s">
        <v>152</v>
      </c>
      <c r="B29" s="2341">
        <v>119</v>
      </c>
      <c r="C29" s="2334">
        <v>68</v>
      </c>
      <c r="D29" s="2342">
        <v>187</v>
      </c>
      <c r="E29" s="2341">
        <v>83</v>
      </c>
      <c r="F29" s="2334">
        <v>87</v>
      </c>
      <c r="G29" s="2342">
        <v>170</v>
      </c>
      <c r="H29" s="2341">
        <v>97</v>
      </c>
      <c r="I29" s="2334">
        <v>66</v>
      </c>
      <c r="J29" s="2342">
        <v>163</v>
      </c>
      <c r="K29" s="2341">
        <v>85</v>
      </c>
      <c r="L29" s="2334">
        <v>62</v>
      </c>
      <c r="M29" s="2342">
        <v>147</v>
      </c>
      <c r="N29" s="2341">
        <v>3</v>
      </c>
      <c r="O29" s="2334">
        <v>5</v>
      </c>
      <c r="P29" s="2342">
        <v>8</v>
      </c>
      <c r="Q29" s="2343">
        <f t="shared" si="5"/>
        <v>387</v>
      </c>
      <c r="R29" s="2334">
        <f t="shared" si="5"/>
        <v>288</v>
      </c>
      <c r="S29" s="2344">
        <f t="shared" si="5"/>
        <v>675</v>
      </c>
      <c r="T29" s="2341">
        <v>104</v>
      </c>
      <c r="U29" s="2334">
        <v>22</v>
      </c>
      <c r="V29" s="2342">
        <v>128</v>
      </c>
      <c r="W29" s="2341">
        <v>102</v>
      </c>
      <c r="X29" s="2334">
        <v>58</v>
      </c>
      <c r="Y29" s="2342">
        <v>160</v>
      </c>
      <c r="Z29" s="2341">
        <v>0</v>
      </c>
      <c r="AA29" s="2334">
        <v>0</v>
      </c>
      <c r="AB29" s="2345">
        <v>0</v>
      </c>
      <c r="AC29" s="2343">
        <v>206</v>
      </c>
      <c r="AD29" s="2334">
        <v>80</v>
      </c>
      <c r="AE29" s="2346">
        <v>286</v>
      </c>
      <c r="AF29" s="2337">
        <f t="shared" si="6"/>
        <v>593</v>
      </c>
      <c r="AG29" s="2338">
        <f t="shared" si="6"/>
        <v>368</v>
      </c>
      <c r="AH29" s="2339">
        <f t="shared" si="6"/>
        <v>961</v>
      </c>
    </row>
    <row r="30" spans="1:34" ht="30" customHeight="1">
      <c r="A30" s="2347" t="s">
        <v>134</v>
      </c>
      <c r="B30" s="2341">
        <v>14</v>
      </c>
      <c r="C30" s="2334">
        <v>14</v>
      </c>
      <c r="D30" s="2342">
        <v>28</v>
      </c>
      <c r="E30" s="2341">
        <v>20</v>
      </c>
      <c r="F30" s="2334">
        <v>31</v>
      </c>
      <c r="G30" s="2342">
        <v>51</v>
      </c>
      <c r="H30" s="2341">
        <v>2</v>
      </c>
      <c r="I30" s="2334">
        <v>30</v>
      </c>
      <c r="J30" s="2342">
        <v>32</v>
      </c>
      <c r="K30" s="2341">
        <v>4</v>
      </c>
      <c r="L30" s="2334">
        <v>32</v>
      </c>
      <c r="M30" s="2342">
        <v>36</v>
      </c>
      <c r="N30" s="2341">
        <v>0</v>
      </c>
      <c r="O30" s="2334">
        <v>0</v>
      </c>
      <c r="P30" s="2342">
        <v>0</v>
      </c>
      <c r="Q30" s="2343">
        <f t="shared" si="5"/>
        <v>40</v>
      </c>
      <c r="R30" s="2334">
        <f t="shared" si="5"/>
        <v>107</v>
      </c>
      <c r="S30" s="2344">
        <f t="shared" si="5"/>
        <v>147</v>
      </c>
      <c r="T30" s="2341">
        <v>0</v>
      </c>
      <c r="U30" s="2334">
        <v>4</v>
      </c>
      <c r="V30" s="2342">
        <v>4</v>
      </c>
      <c r="W30" s="2341">
        <v>0</v>
      </c>
      <c r="X30" s="2334">
        <v>2</v>
      </c>
      <c r="Y30" s="2342">
        <v>2</v>
      </c>
      <c r="Z30" s="2341">
        <v>0</v>
      </c>
      <c r="AA30" s="2334">
        <v>0</v>
      </c>
      <c r="AB30" s="2345">
        <v>0</v>
      </c>
      <c r="AC30" s="2343">
        <v>0</v>
      </c>
      <c r="AD30" s="2334">
        <v>6</v>
      </c>
      <c r="AE30" s="2346">
        <v>6</v>
      </c>
      <c r="AF30" s="2337">
        <f t="shared" si="6"/>
        <v>40</v>
      </c>
      <c r="AG30" s="2338">
        <f t="shared" si="6"/>
        <v>113</v>
      </c>
      <c r="AH30" s="2339">
        <f t="shared" si="6"/>
        <v>153</v>
      </c>
    </row>
    <row r="31" spans="1:34" ht="31.5" customHeight="1">
      <c r="A31" s="2347" t="s">
        <v>153</v>
      </c>
      <c r="B31" s="2341">
        <v>52</v>
      </c>
      <c r="C31" s="2334">
        <v>97</v>
      </c>
      <c r="D31" s="2342">
        <v>149</v>
      </c>
      <c r="E31" s="2341">
        <v>137</v>
      </c>
      <c r="F31" s="2334">
        <v>292</v>
      </c>
      <c r="G31" s="2342">
        <v>429</v>
      </c>
      <c r="H31" s="2341">
        <v>61</v>
      </c>
      <c r="I31" s="2334">
        <v>260</v>
      </c>
      <c r="J31" s="2342">
        <v>321</v>
      </c>
      <c r="K31" s="2341">
        <v>48</v>
      </c>
      <c r="L31" s="2334">
        <v>309</v>
      </c>
      <c r="M31" s="2342">
        <v>357</v>
      </c>
      <c r="N31" s="2341">
        <v>0</v>
      </c>
      <c r="O31" s="2334">
        <v>6</v>
      </c>
      <c r="P31" s="2342">
        <v>6</v>
      </c>
      <c r="Q31" s="2343">
        <f t="shared" si="5"/>
        <v>298</v>
      </c>
      <c r="R31" s="2334">
        <f t="shared" si="5"/>
        <v>964</v>
      </c>
      <c r="S31" s="2344">
        <f t="shared" si="5"/>
        <v>1262</v>
      </c>
      <c r="T31" s="2341">
        <v>79</v>
      </c>
      <c r="U31" s="2334">
        <v>121</v>
      </c>
      <c r="V31" s="2342">
        <v>200</v>
      </c>
      <c r="W31" s="2341">
        <v>112</v>
      </c>
      <c r="X31" s="2334">
        <v>332</v>
      </c>
      <c r="Y31" s="2342">
        <v>444</v>
      </c>
      <c r="Z31" s="2341">
        <v>0</v>
      </c>
      <c r="AA31" s="2334">
        <v>0</v>
      </c>
      <c r="AB31" s="2345">
        <v>0</v>
      </c>
      <c r="AC31" s="2343">
        <v>191</v>
      </c>
      <c r="AD31" s="2334">
        <v>453</v>
      </c>
      <c r="AE31" s="2346">
        <v>644</v>
      </c>
      <c r="AF31" s="2337">
        <f t="shared" si="6"/>
        <v>489</v>
      </c>
      <c r="AG31" s="2338">
        <f t="shared" si="6"/>
        <v>1417</v>
      </c>
      <c r="AH31" s="2339">
        <f t="shared" si="6"/>
        <v>1906</v>
      </c>
    </row>
    <row r="32" spans="1:34" ht="37.5" customHeight="1">
      <c r="A32" s="2340" t="s">
        <v>154</v>
      </c>
      <c r="B32" s="2341">
        <v>0</v>
      </c>
      <c r="C32" s="2334">
        <v>0</v>
      </c>
      <c r="D32" s="2348">
        <v>0</v>
      </c>
      <c r="E32" s="2345">
        <v>0</v>
      </c>
      <c r="F32" s="2334">
        <v>0</v>
      </c>
      <c r="G32" s="2348">
        <v>0</v>
      </c>
      <c r="H32" s="2345">
        <v>0</v>
      </c>
      <c r="I32" s="2334">
        <v>0</v>
      </c>
      <c r="J32" s="2345">
        <v>0</v>
      </c>
      <c r="K32" s="2341">
        <v>0</v>
      </c>
      <c r="L32" s="2334">
        <v>0</v>
      </c>
      <c r="M32" s="2348">
        <v>0</v>
      </c>
      <c r="N32" s="2345">
        <v>0</v>
      </c>
      <c r="O32" s="2334">
        <v>0</v>
      </c>
      <c r="P32" s="2345">
        <v>0</v>
      </c>
      <c r="Q32" s="2341">
        <f t="shared" si="5"/>
        <v>0</v>
      </c>
      <c r="R32" s="2334">
        <f t="shared" si="5"/>
        <v>0</v>
      </c>
      <c r="S32" s="2344">
        <f t="shared" si="5"/>
        <v>0</v>
      </c>
      <c r="T32" s="2341">
        <v>0</v>
      </c>
      <c r="U32" s="2334">
        <v>38</v>
      </c>
      <c r="V32" s="2342">
        <v>38</v>
      </c>
      <c r="W32" s="2341">
        <v>0</v>
      </c>
      <c r="X32" s="2334">
        <v>37</v>
      </c>
      <c r="Y32" s="2342">
        <v>37</v>
      </c>
      <c r="Z32" s="2341">
        <v>0</v>
      </c>
      <c r="AA32" s="2334">
        <v>28</v>
      </c>
      <c r="AB32" s="2342">
        <v>28</v>
      </c>
      <c r="AC32" s="2343">
        <v>0</v>
      </c>
      <c r="AD32" s="2334">
        <v>65</v>
      </c>
      <c r="AE32" s="2346">
        <v>65</v>
      </c>
      <c r="AF32" s="2337">
        <f t="shared" si="6"/>
        <v>0</v>
      </c>
      <c r="AG32" s="2338">
        <f t="shared" si="6"/>
        <v>65</v>
      </c>
      <c r="AH32" s="2339">
        <f t="shared" si="6"/>
        <v>65</v>
      </c>
    </row>
    <row r="33" spans="1:34" ht="39" customHeight="1">
      <c r="A33" s="2349" t="s">
        <v>155</v>
      </c>
      <c r="B33" s="2341">
        <v>10</v>
      </c>
      <c r="C33" s="2334">
        <v>64</v>
      </c>
      <c r="D33" s="2348">
        <v>74</v>
      </c>
      <c r="E33" s="2345">
        <v>6</v>
      </c>
      <c r="F33" s="2334">
        <v>47</v>
      </c>
      <c r="G33" s="2345">
        <v>53</v>
      </c>
      <c r="H33" s="2341">
        <v>2</v>
      </c>
      <c r="I33" s="2334">
        <v>1</v>
      </c>
      <c r="J33" s="2348">
        <v>3</v>
      </c>
      <c r="K33" s="2345">
        <v>2</v>
      </c>
      <c r="L33" s="2334">
        <v>7</v>
      </c>
      <c r="M33" s="2345">
        <v>9</v>
      </c>
      <c r="N33" s="2341">
        <v>0</v>
      </c>
      <c r="O33" s="2334">
        <v>0</v>
      </c>
      <c r="P33" s="2348">
        <v>0</v>
      </c>
      <c r="Q33" s="2343">
        <f t="shared" si="5"/>
        <v>20</v>
      </c>
      <c r="R33" s="2334">
        <f t="shared" si="5"/>
        <v>119</v>
      </c>
      <c r="S33" s="2344">
        <f>D33+G33+J33+M33+P33</f>
        <v>139</v>
      </c>
      <c r="T33" s="2341">
        <v>0</v>
      </c>
      <c r="U33" s="2334">
        <v>0</v>
      </c>
      <c r="V33" s="2348">
        <v>0</v>
      </c>
      <c r="W33" s="2345">
        <v>0</v>
      </c>
      <c r="X33" s="2334">
        <v>0</v>
      </c>
      <c r="Y33" s="2345">
        <v>0</v>
      </c>
      <c r="Z33" s="2341" t="s">
        <v>304</v>
      </c>
      <c r="AA33" s="2334">
        <v>0</v>
      </c>
      <c r="AB33" s="2345">
        <v>0</v>
      </c>
      <c r="AC33" s="2343">
        <v>0</v>
      </c>
      <c r="AD33" s="2334">
        <v>0</v>
      </c>
      <c r="AE33" s="2346">
        <v>0</v>
      </c>
      <c r="AF33" s="2337">
        <f t="shared" si="6"/>
        <v>20</v>
      </c>
      <c r="AG33" s="2338">
        <f t="shared" si="6"/>
        <v>119</v>
      </c>
      <c r="AH33" s="2339">
        <f t="shared" si="6"/>
        <v>139</v>
      </c>
    </row>
    <row r="34" spans="1:34" ht="36.75" customHeight="1">
      <c r="A34" s="2350" t="s">
        <v>164</v>
      </c>
      <c r="B34" s="2351">
        <v>43</v>
      </c>
      <c r="C34" s="2352">
        <v>123</v>
      </c>
      <c r="D34" s="2353">
        <v>166</v>
      </c>
      <c r="E34" s="2351">
        <v>32</v>
      </c>
      <c r="F34" s="2352">
        <v>180</v>
      </c>
      <c r="G34" s="2353">
        <v>212</v>
      </c>
      <c r="H34" s="2351">
        <v>33</v>
      </c>
      <c r="I34" s="2352">
        <v>75</v>
      </c>
      <c r="J34" s="2353">
        <v>108</v>
      </c>
      <c r="K34" s="2351">
        <v>28</v>
      </c>
      <c r="L34" s="2352">
        <v>221</v>
      </c>
      <c r="M34" s="2353">
        <v>249</v>
      </c>
      <c r="N34" s="2351">
        <v>1</v>
      </c>
      <c r="O34" s="2352">
        <v>10</v>
      </c>
      <c r="P34" s="2353">
        <v>11</v>
      </c>
      <c r="Q34" s="2341">
        <f t="shared" si="5"/>
        <v>137</v>
      </c>
      <c r="R34" s="2334">
        <f t="shared" si="5"/>
        <v>609</v>
      </c>
      <c r="S34" s="2342">
        <f t="shared" si="5"/>
        <v>746</v>
      </c>
      <c r="T34" s="2341">
        <v>63</v>
      </c>
      <c r="U34" s="2334">
        <v>20</v>
      </c>
      <c r="V34" s="2342">
        <v>83</v>
      </c>
      <c r="W34" s="2341">
        <v>73</v>
      </c>
      <c r="X34" s="2334">
        <v>255</v>
      </c>
      <c r="Y34" s="2342">
        <v>328</v>
      </c>
      <c r="Z34" s="2341">
        <v>0</v>
      </c>
      <c r="AA34" s="2334">
        <v>1</v>
      </c>
      <c r="AB34" s="2345">
        <v>1</v>
      </c>
      <c r="AC34" s="2343">
        <v>136</v>
      </c>
      <c r="AD34" s="2334">
        <v>276</v>
      </c>
      <c r="AE34" s="2346">
        <v>412</v>
      </c>
      <c r="AF34" s="2337">
        <f t="shared" si="6"/>
        <v>273</v>
      </c>
      <c r="AG34" s="2338">
        <f t="shared" si="6"/>
        <v>885</v>
      </c>
      <c r="AH34" s="2339">
        <f t="shared" si="6"/>
        <v>1158</v>
      </c>
    </row>
    <row r="35" spans="1:34" ht="35.25" customHeight="1">
      <c r="A35" s="2350" t="s">
        <v>157</v>
      </c>
      <c r="B35" s="2341">
        <v>15</v>
      </c>
      <c r="C35" s="2334">
        <v>93</v>
      </c>
      <c r="D35" s="2348">
        <v>108</v>
      </c>
      <c r="E35" s="2345">
        <v>9</v>
      </c>
      <c r="F35" s="2334">
        <v>91</v>
      </c>
      <c r="G35" s="2345">
        <v>100</v>
      </c>
      <c r="H35" s="2341">
        <v>4</v>
      </c>
      <c r="I35" s="2334">
        <v>20</v>
      </c>
      <c r="J35" s="2348">
        <v>24</v>
      </c>
      <c r="K35" s="2345">
        <v>5</v>
      </c>
      <c r="L35" s="2334">
        <v>67</v>
      </c>
      <c r="M35" s="2345">
        <v>72</v>
      </c>
      <c r="N35" s="2341">
        <v>0</v>
      </c>
      <c r="O35" s="2334">
        <v>0</v>
      </c>
      <c r="P35" s="2348">
        <v>0</v>
      </c>
      <c r="Q35" s="2343">
        <f t="shared" si="5"/>
        <v>33</v>
      </c>
      <c r="R35" s="2334">
        <f t="shared" si="5"/>
        <v>271</v>
      </c>
      <c r="S35" s="2344">
        <f t="shared" si="5"/>
        <v>304</v>
      </c>
      <c r="T35" s="2341">
        <v>12</v>
      </c>
      <c r="U35" s="2334">
        <v>17</v>
      </c>
      <c r="V35" s="2342">
        <v>29</v>
      </c>
      <c r="W35" s="2341">
        <v>10</v>
      </c>
      <c r="X35" s="2334">
        <v>26</v>
      </c>
      <c r="Y35" s="2342">
        <v>36</v>
      </c>
      <c r="Z35" s="2341">
        <v>0</v>
      </c>
      <c r="AA35" s="2334">
        <v>0</v>
      </c>
      <c r="AB35" s="2345">
        <v>0</v>
      </c>
      <c r="AC35" s="2343">
        <v>22</v>
      </c>
      <c r="AD35" s="2334">
        <v>43</v>
      </c>
      <c r="AE35" s="2346">
        <v>65</v>
      </c>
      <c r="AF35" s="2337">
        <f t="shared" si="6"/>
        <v>55</v>
      </c>
      <c r="AG35" s="2338">
        <f t="shared" si="6"/>
        <v>314</v>
      </c>
      <c r="AH35" s="2339">
        <f t="shared" si="6"/>
        <v>369</v>
      </c>
    </row>
    <row r="36" spans="1:34" ht="42.75" customHeight="1" thickBot="1">
      <c r="A36" s="2354" t="s">
        <v>158</v>
      </c>
      <c r="B36" s="2355">
        <v>0</v>
      </c>
      <c r="C36" s="2356">
        <v>126</v>
      </c>
      <c r="D36" s="2357">
        <v>126</v>
      </c>
      <c r="E36" s="2355">
        <v>0</v>
      </c>
      <c r="F36" s="2356">
        <v>251</v>
      </c>
      <c r="G36" s="2357">
        <v>251</v>
      </c>
      <c r="H36" s="2355">
        <v>11</v>
      </c>
      <c r="I36" s="2356">
        <v>128</v>
      </c>
      <c r="J36" s="2357">
        <v>139</v>
      </c>
      <c r="K36" s="2355">
        <v>11</v>
      </c>
      <c r="L36" s="2356">
        <v>130</v>
      </c>
      <c r="M36" s="2357">
        <v>141</v>
      </c>
      <c r="N36" s="2355">
        <v>0</v>
      </c>
      <c r="O36" s="2356">
        <v>0</v>
      </c>
      <c r="P36" s="2357">
        <v>0</v>
      </c>
      <c r="Q36" s="2358">
        <f>B36+E36+H36+K36+N36</f>
        <v>22</v>
      </c>
      <c r="R36" s="2359">
        <f>C36+F36+I36+L36+O36</f>
        <v>635</v>
      </c>
      <c r="S36" s="2360">
        <f t="shared" si="5"/>
        <v>657</v>
      </c>
      <c r="T36" s="2351">
        <v>5</v>
      </c>
      <c r="U36" s="2359">
        <v>131</v>
      </c>
      <c r="V36" s="2353">
        <v>136</v>
      </c>
      <c r="W36" s="2351">
        <v>0</v>
      </c>
      <c r="X36" s="2359">
        <v>162</v>
      </c>
      <c r="Y36" s="2353">
        <v>162</v>
      </c>
      <c r="Z36" s="2351">
        <v>0</v>
      </c>
      <c r="AA36" s="2359">
        <v>0</v>
      </c>
      <c r="AB36" s="2361">
        <v>0</v>
      </c>
      <c r="AC36" s="2358">
        <v>5</v>
      </c>
      <c r="AD36" s="2359">
        <v>293</v>
      </c>
      <c r="AE36" s="2362">
        <v>298</v>
      </c>
      <c r="AF36" s="2355">
        <f>Q36+AC36</f>
        <v>27</v>
      </c>
      <c r="AG36" s="2338">
        <f>R36+AD36</f>
        <v>928</v>
      </c>
      <c r="AH36" s="2363">
        <f t="shared" si="6"/>
        <v>955</v>
      </c>
    </row>
    <row r="37" spans="1:34" ht="41.25" customHeight="1" thickBot="1">
      <c r="A37" s="535" t="s">
        <v>159</v>
      </c>
      <c r="B37" s="730">
        <f aca="true" t="shared" si="7" ref="B37:AE37">SUM(B27:B36)</f>
        <v>429</v>
      </c>
      <c r="C37" s="730">
        <f t="shared" si="7"/>
        <v>956</v>
      </c>
      <c r="D37" s="730">
        <f t="shared" si="7"/>
        <v>1385</v>
      </c>
      <c r="E37" s="730">
        <f t="shared" si="7"/>
        <v>551</v>
      </c>
      <c r="F37" s="730">
        <f t="shared" si="7"/>
        <v>1603</v>
      </c>
      <c r="G37" s="730">
        <f t="shared" si="7"/>
        <v>2154</v>
      </c>
      <c r="H37" s="730">
        <f t="shared" si="7"/>
        <v>310</v>
      </c>
      <c r="I37" s="730">
        <f t="shared" si="7"/>
        <v>1025</v>
      </c>
      <c r="J37" s="730">
        <f t="shared" si="7"/>
        <v>1335</v>
      </c>
      <c r="K37" s="730">
        <f t="shared" si="7"/>
        <v>309</v>
      </c>
      <c r="L37" s="730">
        <f t="shared" si="7"/>
        <v>1264</v>
      </c>
      <c r="M37" s="730">
        <f t="shared" si="7"/>
        <v>1573</v>
      </c>
      <c r="N37" s="730">
        <f t="shared" si="7"/>
        <v>6</v>
      </c>
      <c r="O37" s="730">
        <f t="shared" si="7"/>
        <v>26</v>
      </c>
      <c r="P37" s="730">
        <f t="shared" si="7"/>
        <v>32</v>
      </c>
      <c r="Q37" s="735">
        <f t="shared" si="7"/>
        <v>1605</v>
      </c>
      <c r="R37" s="735">
        <f t="shared" si="7"/>
        <v>4874</v>
      </c>
      <c r="S37" s="735">
        <f t="shared" si="7"/>
        <v>6479</v>
      </c>
      <c r="T37" s="730">
        <f t="shared" si="7"/>
        <v>347</v>
      </c>
      <c r="U37" s="730">
        <f t="shared" si="7"/>
        <v>497</v>
      </c>
      <c r="V37" s="730">
        <f t="shared" si="7"/>
        <v>846</v>
      </c>
      <c r="W37" s="730">
        <f t="shared" si="7"/>
        <v>312</v>
      </c>
      <c r="X37" s="730">
        <f t="shared" si="7"/>
        <v>944</v>
      </c>
      <c r="Y37" s="1728">
        <f t="shared" si="7"/>
        <v>1256</v>
      </c>
      <c r="Z37" s="730">
        <f t="shared" si="7"/>
        <v>0</v>
      </c>
      <c r="AA37" s="730">
        <f t="shared" si="7"/>
        <v>29</v>
      </c>
      <c r="AB37" s="731">
        <f t="shared" si="7"/>
        <v>29</v>
      </c>
      <c r="AC37" s="731">
        <f t="shared" si="7"/>
        <v>659</v>
      </c>
      <c r="AD37" s="731">
        <f t="shared" si="7"/>
        <v>1432</v>
      </c>
      <c r="AE37" s="731">
        <f t="shared" si="7"/>
        <v>2091</v>
      </c>
      <c r="AF37" s="736">
        <f t="shared" si="6"/>
        <v>2264</v>
      </c>
      <c r="AG37" s="737">
        <f t="shared" si="6"/>
        <v>6306</v>
      </c>
      <c r="AH37" s="738">
        <f t="shared" si="6"/>
        <v>8570</v>
      </c>
    </row>
    <row r="38" spans="1:34" s="534" customFormat="1" ht="69.75" customHeight="1">
      <c r="A38" s="819"/>
      <c r="B38" s="820"/>
      <c r="C38" s="820"/>
      <c r="D38" s="820"/>
      <c r="E38" s="820"/>
      <c r="F38" s="820"/>
      <c r="G38" s="820"/>
      <c r="H38" s="820"/>
      <c r="I38" s="820"/>
      <c r="J38" s="820"/>
      <c r="K38" s="820"/>
      <c r="L38" s="820"/>
      <c r="M38" s="820"/>
      <c r="N38" s="820"/>
      <c r="O38" s="820"/>
      <c r="P38" s="820"/>
      <c r="Q38" s="759"/>
      <c r="R38" s="759"/>
      <c r="S38" s="759"/>
      <c r="T38" s="820"/>
      <c r="U38" s="820"/>
      <c r="V38" s="820"/>
      <c r="W38" s="820"/>
      <c r="X38" s="820"/>
      <c r="Y38" s="820"/>
      <c r="Z38" s="820"/>
      <c r="AA38" s="820"/>
      <c r="AB38" s="820"/>
      <c r="AC38" s="820"/>
      <c r="AD38" s="820"/>
      <c r="AE38" s="820"/>
      <c r="AF38" s="760"/>
      <c r="AG38" s="760"/>
      <c r="AH38" s="760"/>
    </row>
    <row r="39" spans="1:22" ht="36.75" customHeight="1" thickBot="1">
      <c r="A39" s="2699" t="s">
        <v>351</v>
      </c>
      <c r="B39" s="2699"/>
      <c r="C39" s="2699"/>
      <c r="D39" s="2699"/>
      <c r="E39" s="2699"/>
      <c r="F39" s="2699"/>
      <c r="G39" s="2699"/>
      <c r="H39" s="2699"/>
      <c r="I39" s="2699"/>
      <c r="J39" s="2699"/>
      <c r="K39" s="2699"/>
      <c r="L39" s="2699"/>
      <c r="M39" s="2699"/>
      <c r="N39" s="2699"/>
      <c r="O39" s="2699"/>
      <c r="P39" s="2699"/>
      <c r="Q39" s="2699"/>
      <c r="R39" s="2699"/>
      <c r="S39" s="2699"/>
      <c r="T39" s="2699"/>
      <c r="U39" s="2699"/>
      <c r="V39" s="2699"/>
    </row>
    <row r="40" spans="1:27" ht="27" customHeight="1" thickBot="1">
      <c r="A40" s="2701" t="s">
        <v>176</v>
      </c>
      <c r="B40" s="2322" t="s">
        <v>0</v>
      </c>
      <c r="C40" s="2323"/>
      <c r="D40" s="2324"/>
      <c r="E40" s="2322" t="s">
        <v>1</v>
      </c>
      <c r="F40" s="2323"/>
      <c r="G40" s="2324"/>
      <c r="H40" s="2322" t="s">
        <v>2</v>
      </c>
      <c r="I40" s="2323"/>
      <c r="J40" s="2324"/>
      <c r="K40" s="2322" t="s">
        <v>3</v>
      </c>
      <c r="L40" s="2323"/>
      <c r="M40" s="2324"/>
      <c r="N40" s="2322" t="s">
        <v>165</v>
      </c>
      <c r="O40" s="2323"/>
      <c r="P40" s="2324"/>
      <c r="Q40" s="2322" t="s">
        <v>166</v>
      </c>
      <c r="R40" s="2323"/>
      <c r="S40" s="2324"/>
      <c r="T40" s="2693" t="s">
        <v>148</v>
      </c>
      <c r="U40" s="2694"/>
      <c r="V40" s="2695"/>
      <c r="W40" s="539"/>
      <c r="X40" s="539"/>
      <c r="Y40" s="539"/>
      <c r="Z40" s="539"/>
      <c r="AA40" s="539"/>
    </row>
    <row r="41" spans="1:27" ht="25.5" customHeight="1" thickBot="1">
      <c r="A41" s="2702"/>
      <c r="B41" s="2325"/>
      <c r="C41" s="2326"/>
      <c r="D41" s="2327"/>
      <c r="E41" s="2325"/>
      <c r="F41" s="2326"/>
      <c r="G41" s="2327"/>
      <c r="H41" s="2325"/>
      <c r="I41" s="2326"/>
      <c r="J41" s="2327"/>
      <c r="K41" s="2325"/>
      <c r="L41" s="2326"/>
      <c r="M41" s="2327"/>
      <c r="N41" s="2325"/>
      <c r="O41" s="2326"/>
      <c r="P41" s="2327"/>
      <c r="Q41" s="2325"/>
      <c r="R41" s="2326"/>
      <c r="S41" s="2327"/>
      <c r="T41" s="2719" t="s">
        <v>167</v>
      </c>
      <c r="U41" s="2720"/>
      <c r="V41" s="2721"/>
      <c r="W41" s="540"/>
      <c r="X41" s="540"/>
      <c r="Y41" s="540"/>
      <c r="Z41" s="540"/>
      <c r="AA41" s="540"/>
    </row>
    <row r="42" spans="1:27" ht="80.25" customHeight="1" thickBot="1">
      <c r="A42" s="2702"/>
      <c r="B42" s="527" t="s">
        <v>146</v>
      </c>
      <c r="C42" s="528" t="s">
        <v>147</v>
      </c>
      <c r="D42" s="531" t="s">
        <v>148</v>
      </c>
      <c r="E42" s="527" t="s">
        <v>146</v>
      </c>
      <c r="F42" s="528" t="s">
        <v>147</v>
      </c>
      <c r="G42" s="531" t="s">
        <v>148</v>
      </c>
      <c r="H42" s="527" t="s">
        <v>146</v>
      </c>
      <c r="I42" s="528" t="s">
        <v>147</v>
      </c>
      <c r="J42" s="531" t="s">
        <v>148</v>
      </c>
      <c r="K42" s="527" t="s">
        <v>146</v>
      </c>
      <c r="L42" s="528" t="s">
        <v>147</v>
      </c>
      <c r="M42" s="531" t="s">
        <v>148</v>
      </c>
      <c r="N42" s="527" t="s">
        <v>146</v>
      </c>
      <c r="O42" s="528" t="s">
        <v>147</v>
      </c>
      <c r="P42" s="531" t="s">
        <v>148</v>
      </c>
      <c r="Q42" s="527" t="s">
        <v>146</v>
      </c>
      <c r="R42" s="528" t="s">
        <v>147</v>
      </c>
      <c r="S42" s="531" t="s">
        <v>148</v>
      </c>
      <c r="T42" s="527" t="s">
        <v>146</v>
      </c>
      <c r="U42" s="528" t="s">
        <v>147</v>
      </c>
      <c r="V42" s="531" t="s">
        <v>148</v>
      </c>
      <c r="W42" s="541"/>
      <c r="X42" s="541"/>
      <c r="Y42" s="541"/>
      <c r="Z42" s="541"/>
      <c r="AA42" s="541"/>
    </row>
    <row r="43" spans="1:27" ht="28.5" customHeight="1">
      <c r="A43" s="2364" t="s">
        <v>150</v>
      </c>
      <c r="B43" s="2333">
        <v>25</v>
      </c>
      <c r="C43" s="2330">
        <v>3</v>
      </c>
      <c r="D43" s="2365">
        <v>28</v>
      </c>
      <c r="E43" s="2333">
        <v>43</v>
      </c>
      <c r="F43" s="2330">
        <v>0</v>
      </c>
      <c r="G43" s="2335">
        <v>43</v>
      </c>
      <c r="H43" s="2331">
        <v>0</v>
      </c>
      <c r="I43" s="2330">
        <v>26</v>
      </c>
      <c r="J43" s="2365">
        <v>26</v>
      </c>
      <c r="K43" s="2333">
        <v>0</v>
      </c>
      <c r="L43" s="2330">
        <v>16</v>
      </c>
      <c r="M43" s="2335">
        <v>16</v>
      </c>
      <c r="N43" s="2331">
        <v>0</v>
      </c>
      <c r="O43" s="2330">
        <v>12</v>
      </c>
      <c r="P43" s="2365">
        <v>12</v>
      </c>
      <c r="Q43" s="2333">
        <v>0</v>
      </c>
      <c r="R43" s="2330">
        <v>0</v>
      </c>
      <c r="S43" s="2335">
        <v>0</v>
      </c>
      <c r="T43" s="2333">
        <f aca="true" t="shared" si="8" ref="T43:V46">B43+E43+K43+H43+N43+Q43</f>
        <v>68</v>
      </c>
      <c r="U43" s="2330">
        <f t="shared" si="8"/>
        <v>57</v>
      </c>
      <c r="V43" s="2335">
        <f t="shared" si="8"/>
        <v>125</v>
      </c>
      <c r="W43" s="542"/>
      <c r="X43" s="542"/>
      <c r="Y43" s="542"/>
      <c r="Z43" s="542"/>
      <c r="AA43" s="542"/>
    </row>
    <row r="44" spans="1:27" ht="33" customHeight="1">
      <c r="A44" s="2366" t="s">
        <v>154</v>
      </c>
      <c r="B44" s="2343">
        <v>496</v>
      </c>
      <c r="C44" s="2334">
        <v>551</v>
      </c>
      <c r="D44" s="2346">
        <v>1047</v>
      </c>
      <c r="E44" s="2343">
        <v>501</v>
      </c>
      <c r="F44" s="2334">
        <v>495</v>
      </c>
      <c r="G44" s="2344">
        <v>996</v>
      </c>
      <c r="H44" s="2342">
        <v>216</v>
      </c>
      <c r="I44" s="2334">
        <v>393</v>
      </c>
      <c r="J44" s="2346">
        <v>609</v>
      </c>
      <c r="K44" s="2343">
        <v>226</v>
      </c>
      <c r="L44" s="2334">
        <v>294</v>
      </c>
      <c r="M44" s="2344">
        <v>519</v>
      </c>
      <c r="N44" s="2342">
        <v>182</v>
      </c>
      <c r="O44" s="2334">
        <v>343</v>
      </c>
      <c r="P44" s="2346">
        <v>526</v>
      </c>
      <c r="Q44" s="2343">
        <v>1</v>
      </c>
      <c r="R44" s="2334">
        <v>2</v>
      </c>
      <c r="S44" s="2344">
        <v>3</v>
      </c>
      <c r="T44" s="2341">
        <f t="shared" si="8"/>
        <v>1622</v>
      </c>
      <c r="U44" s="2334">
        <f>C44+F44+L44+I44+O44+R44</f>
        <v>2078</v>
      </c>
      <c r="V44" s="2344">
        <f>D44+G44+M44+J44+P44+S44</f>
        <v>3700</v>
      </c>
      <c r="W44" s="542"/>
      <c r="X44" s="542"/>
      <c r="Y44" s="542"/>
      <c r="Z44" s="542"/>
      <c r="AA44" s="542"/>
    </row>
    <row r="45" spans="1:27" ht="33.75" customHeight="1">
      <c r="A45" s="2367" t="s">
        <v>178</v>
      </c>
      <c r="B45" s="2343">
        <v>22</v>
      </c>
      <c r="C45" s="2334">
        <v>0</v>
      </c>
      <c r="D45" s="2346">
        <v>22</v>
      </c>
      <c r="E45" s="2343">
        <v>21</v>
      </c>
      <c r="F45" s="2334">
        <v>1</v>
      </c>
      <c r="G45" s="2344">
        <v>22</v>
      </c>
      <c r="H45" s="2342">
        <v>0</v>
      </c>
      <c r="I45" s="2334">
        <v>0</v>
      </c>
      <c r="J45" s="2346">
        <v>0</v>
      </c>
      <c r="K45" s="2343">
        <v>0</v>
      </c>
      <c r="L45" s="2334">
        <v>0</v>
      </c>
      <c r="M45" s="2344">
        <v>0</v>
      </c>
      <c r="N45" s="2342">
        <v>0</v>
      </c>
      <c r="O45" s="2334">
        <v>0</v>
      </c>
      <c r="P45" s="2346">
        <v>0</v>
      </c>
      <c r="Q45" s="2343">
        <v>0</v>
      </c>
      <c r="R45" s="2334">
        <v>0</v>
      </c>
      <c r="S45" s="2344">
        <v>0</v>
      </c>
      <c r="T45" s="2343">
        <f t="shared" si="8"/>
        <v>43</v>
      </c>
      <c r="U45" s="2334">
        <f t="shared" si="8"/>
        <v>1</v>
      </c>
      <c r="V45" s="2344">
        <f t="shared" si="8"/>
        <v>44</v>
      </c>
      <c r="W45" s="542"/>
      <c r="X45" s="542"/>
      <c r="Y45" s="542"/>
      <c r="Z45" s="542"/>
      <c r="AA45" s="542"/>
    </row>
    <row r="46" spans="1:27" ht="33.75" customHeight="1" thickBot="1">
      <c r="A46" s="2368" t="s">
        <v>152</v>
      </c>
      <c r="B46" s="2358">
        <v>51</v>
      </c>
      <c r="C46" s="2359">
        <v>28</v>
      </c>
      <c r="D46" s="2362">
        <v>79</v>
      </c>
      <c r="E46" s="2358">
        <v>68</v>
      </c>
      <c r="F46" s="2359">
        <v>22</v>
      </c>
      <c r="G46" s="2360">
        <v>90</v>
      </c>
      <c r="H46" s="2369">
        <v>57</v>
      </c>
      <c r="I46" s="2359">
        <v>11</v>
      </c>
      <c r="J46" s="2362">
        <v>68</v>
      </c>
      <c r="K46" s="2358">
        <v>64</v>
      </c>
      <c r="L46" s="2359">
        <v>4</v>
      </c>
      <c r="M46" s="2360">
        <v>68</v>
      </c>
      <c r="N46" s="2369">
        <v>3</v>
      </c>
      <c r="O46" s="2359">
        <v>1</v>
      </c>
      <c r="P46" s="2362">
        <v>4</v>
      </c>
      <c r="Q46" s="2358">
        <v>0</v>
      </c>
      <c r="R46" s="2359">
        <v>0</v>
      </c>
      <c r="S46" s="2370">
        <v>0</v>
      </c>
      <c r="T46" s="2371">
        <f t="shared" si="8"/>
        <v>243</v>
      </c>
      <c r="U46" s="2334">
        <f t="shared" si="8"/>
        <v>66</v>
      </c>
      <c r="V46" s="2370">
        <f t="shared" si="8"/>
        <v>309</v>
      </c>
      <c r="W46" s="542"/>
      <c r="X46" s="542"/>
      <c r="Y46" s="542"/>
      <c r="Z46" s="542"/>
      <c r="AA46" s="542"/>
    </row>
    <row r="47" spans="1:28" ht="34.5" customHeight="1" thickBot="1">
      <c r="A47" s="535" t="s">
        <v>159</v>
      </c>
      <c r="B47" s="735">
        <f aca="true" t="shared" si="9" ref="B47:V47">SUM(B43:B46)</f>
        <v>594</v>
      </c>
      <c r="C47" s="739">
        <f t="shared" si="9"/>
        <v>582</v>
      </c>
      <c r="D47" s="740">
        <f t="shared" si="9"/>
        <v>1176</v>
      </c>
      <c r="E47" s="735">
        <f t="shared" si="9"/>
        <v>633</v>
      </c>
      <c r="F47" s="739">
        <f t="shared" si="9"/>
        <v>518</v>
      </c>
      <c r="G47" s="741">
        <f t="shared" si="9"/>
        <v>1151</v>
      </c>
      <c r="H47" s="742">
        <f t="shared" si="9"/>
        <v>273</v>
      </c>
      <c r="I47" s="739">
        <f t="shared" si="9"/>
        <v>430</v>
      </c>
      <c r="J47" s="740">
        <f t="shared" si="9"/>
        <v>703</v>
      </c>
      <c r="K47" s="735">
        <f t="shared" si="9"/>
        <v>290</v>
      </c>
      <c r="L47" s="739">
        <f t="shared" si="9"/>
        <v>314</v>
      </c>
      <c r="M47" s="741">
        <f t="shared" si="9"/>
        <v>603</v>
      </c>
      <c r="N47" s="742">
        <f t="shared" si="9"/>
        <v>185</v>
      </c>
      <c r="O47" s="739">
        <f t="shared" si="9"/>
        <v>356</v>
      </c>
      <c r="P47" s="740">
        <f t="shared" si="9"/>
        <v>542</v>
      </c>
      <c r="Q47" s="735">
        <f t="shared" si="9"/>
        <v>1</v>
      </c>
      <c r="R47" s="739">
        <f t="shared" si="9"/>
        <v>2</v>
      </c>
      <c r="S47" s="734">
        <f t="shared" si="9"/>
        <v>3</v>
      </c>
      <c r="T47" s="730">
        <f t="shared" si="9"/>
        <v>1976</v>
      </c>
      <c r="U47" s="733">
        <f t="shared" si="9"/>
        <v>2202</v>
      </c>
      <c r="V47" s="734">
        <f t="shared" si="9"/>
        <v>4178</v>
      </c>
      <c r="W47" s="543"/>
      <c r="X47" s="543"/>
      <c r="Y47" s="543"/>
      <c r="Z47" s="542"/>
      <c r="AA47" s="542"/>
      <c r="AB47" s="534"/>
    </row>
    <row r="48" spans="1:28" ht="31.5" customHeight="1" thickBot="1">
      <c r="A48" s="2700" t="s">
        <v>352</v>
      </c>
      <c r="B48" s="2700"/>
      <c r="C48" s="2700"/>
      <c r="D48" s="2700"/>
      <c r="E48" s="2700"/>
      <c r="F48" s="2700"/>
      <c r="G48" s="2700"/>
      <c r="H48" s="2700"/>
      <c r="I48" s="2700"/>
      <c r="J48" s="2700"/>
      <c r="K48" s="2700"/>
      <c r="L48" s="2700"/>
      <c r="M48" s="2700"/>
      <c r="N48" s="2700"/>
      <c r="O48" s="2700"/>
      <c r="P48" s="2700"/>
      <c r="Q48" s="2700"/>
      <c r="R48" s="2700"/>
      <c r="S48" s="2700"/>
      <c r="T48" s="2700"/>
      <c r="U48" s="2700"/>
      <c r="V48" s="2700"/>
      <c r="W48" s="543"/>
      <c r="X48" s="543"/>
      <c r="Y48" s="543"/>
      <c r="Z48" s="542"/>
      <c r="AA48" s="542"/>
      <c r="AB48" s="534"/>
    </row>
    <row r="49" spans="1:28" ht="21.75" customHeight="1" thickBot="1">
      <c r="A49" s="544" t="s">
        <v>9</v>
      </c>
      <c r="B49" s="2322" t="s">
        <v>0</v>
      </c>
      <c r="C49" s="2323"/>
      <c r="D49" s="2324"/>
      <c r="E49" s="2322" t="s">
        <v>1</v>
      </c>
      <c r="F49" s="2323"/>
      <c r="G49" s="2324"/>
      <c r="H49" s="2322" t="s">
        <v>2</v>
      </c>
      <c r="I49" s="2323"/>
      <c r="J49" s="2324"/>
      <c r="K49" s="2322" t="s">
        <v>3</v>
      </c>
      <c r="L49" s="2323"/>
      <c r="M49" s="2324"/>
      <c r="N49" s="2322" t="s">
        <v>165</v>
      </c>
      <c r="O49" s="2323"/>
      <c r="P49" s="2324"/>
      <c r="Q49" s="2322" t="s">
        <v>166</v>
      </c>
      <c r="R49" s="2323"/>
      <c r="S49" s="2324"/>
      <c r="T49" s="2693" t="s">
        <v>148</v>
      </c>
      <c r="U49" s="2694"/>
      <c r="V49" s="2695"/>
      <c r="W49" s="543"/>
      <c r="X49" s="543"/>
      <c r="Y49" s="543"/>
      <c r="Z49" s="542"/>
      <c r="AA49" s="542"/>
      <c r="AB49" s="534"/>
    </row>
    <row r="50" spans="1:28" ht="76.5" customHeight="1" thickBot="1">
      <c r="A50" s="545"/>
      <c r="B50" s="527" t="s">
        <v>146</v>
      </c>
      <c r="C50" s="528" t="s">
        <v>147</v>
      </c>
      <c r="D50" s="531" t="s">
        <v>148</v>
      </c>
      <c r="E50" s="527" t="s">
        <v>146</v>
      </c>
      <c r="F50" s="528" t="s">
        <v>147</v>
      </c>
      <c r="G50" s="531" t="s">
        <v>148</v>
      </c>
      <c r="H50" s="527" t="s">
        <v>146</v>
      </c>
      <c r="I50" s="528" t="s">
        <v>147</v>
      </c>
      <c r="J50" s="531" t="s">
        <v>148</v>
      </c>
      <c r="K50" s="527" t="s">
        <v>146</v>
      </c>
      <c r="L50" s="528" t="s">
        <v>147</v>
      </c>
      <c r="M50" s="531" t="s">
        <v>148</v>
      </c>
      <c r="N50" s="527" t="s">
        <v>146</v>
      </c>
      <c r="O50" s="528" t="s">
        <v>147</v>
      </c>
      <c r="P50" s="531" t="s">
        <v>148</v>
      </c>
      <c r="Q50" s="527" t="s">
        <v>146</v>
      </c>
      <c r="R50" s="528" t="s">
        <v>147</v>
      </c>
      <c r="S50" s="531" t="s">
        <v>148</v>
      </c>
      <c r="T50" s="527" t="s">
        <v>146</v>
      </c>
      <c r="U50" s="528" t="s">
        <v>147</v>
      </c>
      <c r="V50" s="531" t="s">
        <v>148</v>
      </c>
      <c r="W50" s="543"/>
      <c r="X50" s="543"/>
      <c r="Y50" s="543"/>
      <c r="Z50" s="542"/>
      <c r="AA50" s="542"/>
      <c r="AB50" s="534"/>
    </row>
    <row r="51" spans="1:28" ht="36.75" customHeight="1" thickBot="1">
      <c r="A51" s="2372" t="s">
        <v>178</v>
      </c>
      <c r="B51" s="2373">
        <v>2</v>
      </c>
      <c r="C51" s="2374">
        <v>4</v>
      </c>
      <c r="D51" s="2375">
        <v>6</v>
      </c>
      <c r="E51" s="2373">
        <v>4</v>
      </c>
      <c r="F51" s="2374">
        <v>3</v>
      </c>
      <c r="G51" s="2376">
        <v>7</v>
      </c>
      <c r="H51" s="2377">
        <v>0</v>
      </c>
      <c r="I51" s="2374">
        <v>0</v>
      </c>
      <c r="J51" s="2375">
        <v>0</v>
      </c>
      <c r="K51" s="2373">
        <v>0</v>
      </c>
      <c r="L51" s="2374">
        <v>0</v>
      </c>
      <c r="M51" s="2376">
        <v>0</v>
      </c>
      <c r="N51" s="2377">
        <v>0</v>
      </c>
      <c r="O51" s="2374">
        <v>0</v>
      </c>
      <c r="P51" s="2375">
        <v>0</v>
      </c>
      <c r="Q51" s="2373">
        <v>0</v>
      </c>
      <c r="R51" s="2374">
        <v>0</v>
      </c>
      <c r="S51" s="2376">
        <v>0</v>
      </c>
      <c r="T51" s="2373">
        <f>B51+E51+K51+H51+N51+Q51</f>
        <v>6</v>
      </c>
      <c r="U51" s="2374">
        <f>C51+F51+L51+I51+O51+R51</f>
        <v>7</v>
      </c>
      <c r="V51" s="2376">
        <f>D51+G51+M51+J51+P51+S51</f>
        <v>13</v>
      </c>
      <c r="W51" s="543"/>
      <c r="X51" s="543"/>
      <c r="Y51" s="543"/>
      <c r="Z51" s="542"/>
      <c r="AA51" s="542"/>
      <c r="AB51" s="534"/>
    </row>
    <row r="52" spans="1:28" ht="40.5" customHeight="1" thickBot="1">
      <c r="A52" s="535" t="s">
        <v>159</v>
      </c>
      <c r="B52" s="735">
        <f aca="true" t="shared" si="10" ref="B52:V52">SUM(B51:B51)</f>
        <v>2</v>
      </c>
      <c r="C52" s="739">
        <f t="shared" si="10"/>
        <v>4</v>
      </c>
      <c r="D52" s="740">
        <f t="shared" si="10"/>
        <v>6</v>
      </c>
      <c r="E52" s="735">
        <f t="shared" si="10"/>
        <v>4</v>
      </c>
      <c r="F52" s="739">
        <f t="shared" si="10"/>
        <v>3</v>
      </c>
      <c r="G52" s="741">
        <f t="shared" si="10"/>
        <v>7</v>
      </c>
      <c r="H52" s="742">
        <f t="shared" si="10"/>
        <v>0</v>
      </c>
      <c r="I52" s="739">
        <f t="shared" si="10"/>
        <v>0</v>
      </c>
      <c r="J52" s="740">
        <f t="shared" si="10"/>
        <v>0</v>
      </c>
      <c r="K52" s="735">
        <f t="shared" si="10"/>
        <v>0</v>
      </c>
      <c r="L52" s="739">
        <f t="shared" si="10"/>
        <v>0</v>
      </c>
      <c r="M52" s="741">
        <f t="shared" si="10"/>
        <v>0</v>
      </c>
      <c r="N52" s="742">
        <f t="shared" si="10"/>
        <v>0</v>
      </c>
      <c r="O52" s="739">
        <f t="shared" si="10"/>
        <v>0</v>
      </c>
      <c r="P52" s="740">
        <f t="shared" si="10"/>
        <v>0</v>
      </c>
      <c r="Q52" s="735">
        <f t="shared" si="10"/>
        <v>0</v>
      </c>
      <c r="R52" s="739">
        <f t="shared" si="10"/>
        <v>0</v>
      </c>
      <c r="S52" s="741">
        <f t="shared" si="10"/>
        <v>0</v>
      </c>
      <c r="T52" s="742">
        <f t="shared" si="10"/>
        <v>6</v>
      </c>
      <c r="U52" s="739">
        <f t="shared" si="10"/>
        <v>7</v>
      </c>
      <c r="V52" s="741">
        <f t="shared" si="10"/>
        <v>13</v>
      </c>
      <c r="W52" s="546"/>
      <c r="X52" s="546"/>
      <c r="Y52" s="546"/>
      <c r="Z52" s="546"/>
      <c r="AA52" s="546"/>
      <c r="AB52" s="534"/>
    </row>
    <row r="53" spans="1:13" ht="9" customHeight="1">
      <c r="A53" s="547"/>
      <c r="B53" s="547"/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47"/>
    </row>
    <row r="54" spans="1:28" ht="21.75" customHeight="1">
      <c r="A54" s="2732" t="s">
        <v>353</v>
      </c>
      <c r="B54" s="2732"/>
      <c r="C54" s="2732"/>
      <c r="D54" s="2732"/>
      <c r="E54" s="2732"/>
      <c r="F54" s="2732"/>
      <c r="G54" s="2732"/>
      <c r="H54" s="2732"/>
      <c r="I54" s="2732"/>
      <c r="J54" s="2732"/>
      <c r="K54" s="2732"/>
      <c r="L54" s="2732"/>
      <c r="M54" s="2732"/>
      <c r="N54" s="2732"/>
      <c r="O54" s="2732"/>
      <c r="P54" s="2732"/>
      <c r="Q54" s="2732"/>
      <c r="R54" s="2732"/>
      <c r="S54" s="2732"/>
      <c r="T54" s="2732"/>
      <c r="U54" s="2732"/>
      <c r="V54" s="2732"/>
      <c r="W54" s="2732"/>
      <c r="X54" s="2732"/>
      <c r="Y54" s="2732"/>
      <c r="Z54" s="2732"/>
      <c r="AA54" s="2732"/>
      <c r="AB54" s="2732"/>
    </row>
    <row r="55" ht="3" customHeight="1" thickBot="1"/>
    <row r="56" spans="1:31" ht="19.5" customHeight="1" thickBot="1">
      <c r="A56" s="2733" t="s">
        <v>176</v>
      </c>
      <c r="B56" s="2709" t="s">
        <v>0</v>
      </c>
      <c r="C56" s="2710"/>
      <c r="D56" s="2711"/>
      <c r="E56" s="2703" t="s">
        <v>1</v>
      </c>
      <c r="F56" s="2704"/>
      <c r="G56" s="2705"/>
      <c r="H56" s="2703" t="s">
        <v>2</v>
      </c>
      <c r="I56" s="2704"/>
      <c r="J56" s="2705"/>
      <c r="K56" s="2703" t="s">
        <v>3</v>
      </c>
      <c r="L56" s="2704"/>
      <c r="M56" s="2705"/>
      <c r="N56" s="2703">
        <v>5</v>
      </c>
      <c r="O56" s="2704"/>
      <c r="P56" s="2705"/>
      <c r="Q56" s="2726" t="s">
        <v>6</v>
      </c>
      <c r="R56" s="2727"/>
      <c r="S56" s="2728"/>
      <c r="T56" s="2696" t="s">
        <v>19</v>
      </c>
      <c r="U56" s="2697"/>
      <c r="V56" s="2698"/>
      <c r="W56" s="2725" t="s">
        <v>20</v>
      </c>
      <c r="X56" s="2697"/>
      <c r="Y56" s="2698"/>
      <c r="Z56" s="2736" t="s">
        <v>168</v>
      </c>
      <c r="AA56" s="2737"/>
      <c r="AB56" s="2738"/>
      <c r="AC56" s="548"/>
      <c r="AD56" s="548"/>
      <c r="AE56" s="548"/>
    </row>
    <row r="57" spans="1:31" ht="19.5" customHeight="1" thickBot="1">
      <c r="A57" s="2734"/>
      <c r="B57" s="2712"/>
      <c r="C57" s="2707"/>
      <c r="D57" s="2708"/>
      <c r="E57" s="2706"/>
      <c r="F57" s="2707"/>
      <c r="G57" s="2708"/>
      <c r="H57" s="2706"/>
      <c r="I57" s="2707"/>
      <c r="J57" s="2708"/>
      <c r="K57" s="2706"/>
      <c r="L57" s="2707"/>
      <c r="M57" s="2708"/>
      <c r="N57" s="2706"/>
      <c r="O57" s="2707"/>
      <c r="P57" s="2708"/>
      <c r="Q57" s="2729"/>
      <c r="R57" s="2730"/>
      <c r="S57" s="2731"/>
      <c r="T57" s="2722" t="s">
        <v>5</v>
      </c>
      <c r="U57" s="2723"/>
      <c r="V57" s="2724"/>
      <c r="W57" s="2740" t="s">
        <v>5</v>
      </c>
      <c r="X57" s="2723"/>
      <c r="Y57" s="2724"/>
      <c r="Z57" s="2739"/>
      <c r="AA57" s="2730"/>
      <c r="AB57" s="2731"/>
      <c r="AC57" s="548"/>
      <c r="AD57" s="548"/>
      <c r="AE57" s="548"/>
    </row>
    <row r="58" spans="1:31" ht="76.5" customHeight="1" thickBot="1">
      <c r="A58" s="2735"/>
      <c r="B58" s="527" t="s">
        <v>146</v>
      </c>
      <c r="C58" s="528" t="s">
        <v>147</v>
      </c>
      <c r="D58" s="531" t="s">
        <v>148</v>
      </c>
      <c r="E58" s="527" t="s">
        <v>146</v>
      </c>
      <c r="F58" s="528" t="s">
        <v>147</v>
      </c>
      <c r="G58" s="531" t="s">
        <v>148</v>
      </c>
      <c r="H58" s="527" t="s">
        <v>146</v>
      </c>
      <c r="I58" s="528" t="s">
        <v>147</v>
      </c>
      <c r="J58" s="531" t="s">
        <v>148</v>
      </c>
      <c r="K58" s="527" t="s">
        <v>146</v>
      </c>
      <c r="L58" s="528" t="s">
        <v>147</v>
      </c>
      <c r="M58" s="531" t="s">
        <v>148</v>
      </c>
      <c r="N58" s="527" t="s">
        <v>146</v>
      </c>
      <c r="O58" s="528" t="s">
        <v>147</v>
      </c>
      <c r="P58" s="531" t="s">
        <v>148</v>
      </c>
      <c r="Q58" s="527" t="s">
        <v>146</v>
      </c>
      <c r="R58" s="528" t="s">
        <v>147</v>
      </c>
      <c r="S58" s="531" t="s">
        <v>148</v>
      </c>
      <c r="T58" s="527" t="s">
        <v>146</v>
      </c>
      <c r="U58" s="528" t="s">
        <v>147</v>
      </c>
      <c r="V58" s="531" t="s">
        <v>148</v>
      </c>
      <c r="W58" s="527" t="s">
        <v>146</v>
      </c>
      <c r="X58" s="528" t="s">
        <v>147</v>
      </c>
      <c r="Y58" s="531" t="s">
        <v>148</v>
      </c>
      <c r="Z58" s="527" t="s">
        <v>146</v>
      </c>
      <c r="AA58" s="528" t="s">
        <v>147</v>
      </c>
      <c r="AB58" s="531" t="s">
        <v>148</v>
      </c>
      <c r="AC58" s="549"/>
      <c r="AD58" s="549"/>
      <c r="AE58" s="549"/>
    </row>
    <row r="59" spans="1:31" ht="33.75" customHeight="1">
      <c r="A59" s="2328" t="s">
        <v>150</v>
      </c>
      <c r="B59" s="2378">
        <v>20</v>
      </c>
      <c r="C59" s="2379">
        <v>15</v>
      </c>
      <c r="D59" s="2380">
        <v>35</v>
      </c>
      <c r="E59" s="2378">
        <v>0</v>
      </c>
      <c r="F59" s="2379">
        <v>0</v>
      </c>
      <c r="G59" s="2381">
        <v>0</v>
      </c>
      <c r="H59" s="2378">
        <v>0</v>
      </c>
      <c r="I59" s="2379">
        <v>7</v>
      </c>
      <c r="J59" s="2380">
        <v>7</v>
      </c>
      <c r="K59" s="2382">
        <v>0</v>
      </c>
      <c r="L59" s="2379">
        <v>1</v>
      </c>
      <c r="M59" s="2380">
        <v>1</v>
      </c>
      <c r="N59" s="2382">
        <v>0</v>
      </c>
      <c r="O59" s="2379">
        <v>0</v>
      </c>
      <c r="P59" s="2381">
        <v>0</v>
      </c>
      <c r="Q59" s="2383">
        <f aca="true" t="shared" si="11" ref="Q59:S60">B59+E59+H59+K59</f>
        <v>20</v>
      </c>
      <c r="R59" s="2379">
        <f t="shared" si="11"/>
        <v>23</v>
      </c>
      <c r="S59" s="2382">
        <f t="shared" si="11"/>
        <v>43</v>
      </c>
      <c r="T59" s="2378">
        <v>15</v>
      </c>
      <c r="U59" s="2379">
        <v>1</v>
      </c>
      <c r="V59" s="2380">
        <v>16</v>
      </c>
      <c r="W59" s="2331">
        <v>0</v>
      </c>
      <c r="X59" s="2379">
        <v>0</v>
      </c>
      <c r="Y59" s="2380">
        <v>0</v>
      </c>
      <c r="Z59" s="2378">
        <f>Q59+T59+W59</f>
        <v>35</v>
      </c>
      <c r="AA59" s="2379">
        <f aca="true" t="shared" si="12" ref="Z59:AB61">R59+U59+X59</f>
        <v>24</v>
      </c>
      <c r="AB59" s="2380">
        <f t="shared" si="12"/>
        <v>59</v>
      </c>
      <c r="AC59" s="549"/>
      <c r="AD59" s="549"/>
      <c r="AE59" s="549"/>
    </row>
    <row r="60" spans="1:31" ht="34.5" customHeight="1">
      <c r="A60" s="2384" t="s">
        <v>152</v>
      </c>
      <c r="B60" s="2385">
        <v>0</v>
      </c>
      <c r="C60" s="2386">
        <v>0</v>
      </c>
      <c r="D60" s="2387">
        <v>0</v>
      </c>
      <c r="E60" s="2385">
        <v>0</v>
      </c>
      <c r="F60" s="2386">
        <v>0</v>
      </c>
      <c r="G60" s="2387">
        <v>0</v>
      </c>
      <c r="H60" s="2385">
        <v>0</v>
      </c>
      <c r="I60" s="2386">
        <v>0</v>
      </c>
      <c r="J60" s="2388">
        <v>0</v>
      </c>
      <c r="K60" s="2389">
        <v>0</v>
      </c>
      <c r="L60" s="2386">
        <v>0</v>
      </c>
      <c r="M60" s="2388">
        <v>0</v>
      </c>
      <c r="N60" s="2389">
        <v>0</v>
      </c>
      <c r="O60" s="2386">
        <v>0</v>
      </c>
      <c r="P60" s="2387">
        <v>0</v>
      </c>
      <c r="Q60" s="2390">
        <f t="shared" si="11"/>
        <v>0</v>
      </c>
      <c r="R60" s="2391">
        <f t="shared" si="11"/>
        <v>0</v>
      </c>
      <c r="S60" s="2392">
        <f t="shared" si="11"/>
        <v>0</v>
      </c>
      <c r="T60" s="2385">
        <v>7</v>
      </c>
      <c r="U60" s="2386">
        <v>0</v>
      </c>
      <c r="V60" s="2388">
        <v>7</v>
      </c>
      <c r="W60" s="2357">
        <v>0</v>
      </c>
      <c r="X60" s="2386">
        <v>0</v>
      </c>
      <c r="Y60" s="2388">
        <v>0</v>
      </c>
      <c r="Z60" s="2385">
        <f>Q60+T60+W60</f>
        <v>7</v>
      </c>
      <c r="AA60" s="2386">
        <f t="shared" si="12"/>
        <v>0</v>
      </c>
      <c r="AB60" s="2388">
        <f t="shared" si="12"/>
        <v>7</v>
      </c>
      <c r="AC60" s="549"/>
      <c r="AD60" s="549"/>
      <c r="AE60" s="549"/>
    </row>
    <row r="61" spans="1:31" ht="34.5" customHeight="1" thickBot="1">
      <c r="A61" s="2393" t="s">
        <v>178</v>
      </c>
      <c r="B61" s="2394">
        <v>10</v>
      </c>
      <c r="C61" s="2395">
        <v>2</v>
      </c>
      <c r="D61" s="2396">
        <v>12</v>
      </c>
      <c r="E61" s="2394">
        <v>0</v>
      </c>
      <c r="F61" s="2395">
        <v>13</v>
      </c>
      <c r="G61" s="2397">
        <v>13</v>
      </c>
      <c r="H61" s="2394">
        <v>0</v>
      </c>
      <c r="I61" s="2395">
        <v>0</v>
      </c>
      <c r="J61" s="2396">
        <v>0</v>
      </c>
      <c r="K61" s="2398">
        <v>0</v>
      </c>
      <c r="L61" s="2395">
        <v>2</v>
      </c>
      <c r="M61" s="2396">
        <v>2</v>
      </c>
      <c r="N61" s="2398">
        <v>0</v>
      </c>
      <c r="O61" s="2395">
        <v>0</v>
      </c>
      <c r="P61" s="2397">
        <v>0</v>
      </c>
      <c r="Q61" s="2399">
        <f>B61+E61+H61+K61</f>
        <v>10</v>
      </c>
      <c r="R61" s="2395">
        <f>C61+F61+I61+L61</f>
        <v>17</v>
      </c>
      <c r="S61" s="2400">
        <f>D61+G61+J61+M61</f>
        <v>27</v>
      </c>
      <c r="T61" s="2394">
        <v>0</v>
      </c>
      <c r="U61" s="2395">
        <v>15</v>
      </c>
      <c r="V61" s="2396">
        <v>15</v>
      </c>
      <c r="W61" s="2369">
        <v>0</v>
      </c>
      <c r="X61" s="2395">
        <v>4</v>
      </c>
      <c r="Y61" s="2396">
        <v>4</v>
      </c>
      <c r="Z61" s="2395">
        <f t="shared" si="12"/>
        <v>10</v>
      </c>
      <c r="AA61" s="2395">
        <f t="shared" si="12"/>
        <v>36</v>
      </c>
      <c r="AB61" s="2396">
        <f t="shared" si="12"/>
        <v>46</v>
      </c>
      <c r="AC61" s="549"/>
      <c r="AD61" s="549"/>
      <c r="AE61" s="549"/>
    </row>
    <row r="62" spans="1:31" ht="39.75" customHeight="1" thickBot="1">
      <c r="A62" s="550" t="s">
        <v>159</v>
      </c>
      <c r="B62" s="743">
        <f aca="true" t="shared" si="13" ref="B62:AB62">SUM(B59:B61)</f>
        <v>30</v>
      </c>
      <c r="C62" s="744">
        <f t="shared" si="13"/>
        <v>17</v>
      </c>
      <c r="D62" s="745">
        <f t="shared" si="13"/>
        <v>47</v>
      </c>
      <c r="E62" s="743">
        <f t="shared" si="13"/>
        <v>0</v>
      </c>
      <c r="F62" s="744">
        <f t="shared" si="13"/>
        <v>13</v>
      </c>
      <c r="G62" s="745">
        <f t="shared" si="13"/>
        <v>13</v>
      </c>
      <c r="H62" s="743">
        <f t="shared" si="13"/>
        <v>0</v>
      </c>
      <c r="I62" s="744">
        <f t="shared" si="13"/>
        <v>7</v>
      </c>
      <c r="J62" s="746">
        <f t="shared" si="13"/>
        <v>7</v>
      </c>
      <c r="K62" s="747">
        <f t="shared" si="13"/>
        <v>0</v>
      </c>
      <c r="L62" s="744">
        <f t="shared" si="13"/>
        <v>3</v>
      </c>
      <c r="M62" s="746">
        <f t="shared" si="13"/>
        <v>3</v>
      </c>
      <c r="N62" s="747">
        <f t="shared" si="13"/>
        <v>0</v>
      </c>
      <c r="O62" s="744">
        <f t="shared" si="13"/>
        <v>0</v>
      </c>
      <c r="P62" s="745">
        <f t="shared" si="13"/>
        <v>0</v>
      </c>
      <c r="Q62" s="743">
        <f t="shared" si="13"/>
        <v>30</v>
      </c>
      <c r="R62" s="744">
        <f t="shared" si="13"/>
        <v>40</v>
      </c>
      <c r="S62" s="745">
        <f t="shared" si="13"/>
        <v>70</v>
      </c>
      <c r="T62" s="743">
        <f t="shared" si="13"/>
        <v>22</v>
      </c>
      <c r="U62" s="744">
        <f t="shared" si="13"/>
        <v>16</v>
      </c>
      <c r="V62" s="746">
        <f t="shared" si="13"/>
        <v>38</v>
      </c>
      <c r="W62" s="747">
        <f t="shared" si="13"/>
        <v>0</v>
      </c>
      <c r="X62" s="744">
        <f t="shared" si="13"/>
        <v>4</v>
      </c>
      <c r="Y62" s="746">
        <f t="shared" si="13"/>
        <v>4</v>
      </c>
      <c r="Z62" s="743">
        <f t="shared" si="13"/>
        <v>52</v>
      </c>
      <c r="AA62" s="744">
        <f t="shared" si="13"/>
        <v>60</v>
      </c>
      <c r="AB62" s="746">
        <f t="shared" si="13"/>
        <v>112</v>
      </c>
      <c r="AC62" s="551"/>
      <c r="AD62" s="551"/>
      <c r="AE62" s="551"/>
    </row>
    <row r="63" spans="1:31" ht="9" customHeight="1">
      <c r="A63" s="547"/>
      <c r="B63" s="547"/>
      <c r="C63" s="547"/>
      <c r="D63" s="547"/>
      <c r="E63" s="547"/>
      <c r="F63" s="547"/>
      <c r="G63" s="547"/>
      <c r="H63" s="547"/>
      <c r="I63" s="547"/>
      <c r="J63" s="547"/>
      <c r="K63" s="547"/>
      <c r="L63" s="547"/>
      <c r="M63" s="547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551"/>
      <c r="AA63" s="551"/>
      <c r="AB63" s="551"/>
      <c r="AC63" s="551"/>
      <c r="AD63" s="551"/>
      <c r="AE63" s="551"/>
    </row>
    <row r="64" ht="9" customHeight="1" thickBot="1">
      <c r="A64" s="552"/>
    </row>
    <row r="65" spans="1:9" ht="34.5" customHeight="1" thickBot="1">
      <c r="A65" s="553" t="s">
        <v>169</v>
      </c>
      <c r="B65" s="554">
        <f>AC20+T47</f>
        <v>10102</v>
      </c>
      <c r="C65" s="554">
        <f>AD20+U47</f>
        <v>4795</v>
      </c>
      <c r="D65" s="555">
        <f>SUM(B65:C65)</f>
        <v>14897</v>
      </c>
      <c r="E65" s="552"/>
      <c r="F65" s="552"/>
      <c r="G65" s="552"/>
      <c r="H65" s="552"/>
      <c r="I65" s="552"/>
    </row>
    <row r="66" spans="1:31" ht="40.5" customHeight="1" thickBot="1">
      <c r="A66" s="553" t="s">
        <v>170</v>
      </c>
      <c r="B66" s="554">
        <f>AF37+T52+Z62</f>
        <v>2322</v>
      </c>
      <c r="C66" s="554">
        <f>AG37+U52+AA62</f>
        <v>6373</v>
      </c>
      <c r="D66" s="554">
        <f>AH37+V52+AB62</f>
        <v>8695</v>
      </c>
      <c r="E66" s="552"/>
      <c r="F66" s="552"/>
      <c r="G66" s="552"/>
      <c r="H66" s="552"/>
      <c r="I66" s="552"/>
      <c r="AC66" s="543"/>
      <c r="AD66" s="543"/>
      <c r="AE66" s="543"/>
    </row>
    <row r="67" spans="1:9" ht="36.75" customHeight="1" thickBot="1">
      <c r="A67" s="556" t="s">
        <v>171</v>
      </c>
      <c r="B67" s="554">
        <f>AC20+AF37+T47+T52+Z62</f>
        <v>12424</v>
      </c>
      <c r="C67" s="554">
        <f>AD20+AG37+U47+U52+AA62</f>
        <v>11168</v>
      </c>
      <c r="D67" s="554">
        <f>AE20+AH37+V47+V52+AB62</f>
        <v>23592</v>
      </c>
      <c r="E67" s="552"/>
      <c r="F67" s="552"/>
      <c r="G67" s="552"/>
      <c r="H67" s="552"/>
      <c r="I67" s="552"/>
    </row>
    <row r="68" ht="129.75" customHeight="1"/>
  </sheetData>
  <sheetProtection/>
  <mergeCells count="55">
    <mergeCell ref="E7:G8"/>
    <mergeCell ref="H7:J8"/>
    <mergeCell ref="K7:M8"/>
    <mergeCell ref="A21:AE21"/>
    <mergeCell ref="Q7:S7"/>
    <mergeCell ref="Q25:S25"/>
    <mergeCell ref="T8:V8"/>
    <mergeCell ref="AC24:AE24"/>
    <mergeCell ref="AC25:AE25"/>
    <mergeCell ref="W24:Y24"/>
    <mergeCell ref="N7:P8"/>
    <mergeCell ref="B7:D8"/>
    <mergeCell ref="Q24:S24"/>
    <mergeCell ref="Z25:AB25"/>
    <mergeCell ref="W7:Y7"/>
    <mergeCell ref="A22:AE22"/>
    <mergeCell ref="A24:A26"/>
    <mergeCell ref="B24:D25"/>
    <mergeCell ref="Z7:AB7"/>
    <mergeCell ref="A7:A9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W56:Y56"/>
    <mergeCell ref="N56:P57"/>
    <mergeCell ref="H56:J57"/>
    <mergeCell ref="Q56:S57"/>
    <mergeCell ref="A54:AB54"/>
    <mergeCell ref="A56:A58"/>
    <mergeCell ref="Z56:AB57"/>
    <mergeCell ref="W57:Y57"/>
    <mergeCell ref="K56:M57"/>
    <mergeCell ref="T40:V40"/>
    <mergeCell ref="E24:G25"/>
    <mergeCell ref="T25:V25"/>
    <mergeCell ref="T41:V41"/>
    <mergeCell ref="K24:M25"/>
    <mergeCell ref="T57:V57"/>
    <mergeCell ref="W25:Y25"/>
    <mergeCell ref="T49:V49"/>
    <mergeCell ref="T56:V56"/>
    <mergeCell ref="A39:V39"/>
    <mergeCell ref="A48:V48"/>
    <mergeCell ref="Z8:AB8"/>
    <mergeCell ref="Q8:S8"/>
    <mergeCell ref="A40:A42"/>
    <mergeCell ref="E56:G57"/>
    <mergeCell ref="B56:D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  <rowBreaks count="1" manualBreakCount="1">
    <brk id="38" max="3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3">
      <selection activeCell="G32" sqref="G32"/>
    </sheetView>
  </sheetViews>
  <sheetFormatPr defaultColWidth="9.00390625" defaultRowHeight="12.75"/>
  <cols>
    <col min="1" max="1" width="88.875" style="1729" customWidth="1"/>
    <col min="2" max="2" width="9.625" style="1729" customWidth="1"/>
    <col min="3" max="3" width="12.875" style="1729" customWidth="1"/>
    <col min="4" max="4" width="12.25390625" style="1729" customWidth="1"/>
    <col min="5" max="5" width="10.25390625" style="1729" customWidth="1"/>
    <col min="6" max="6" width="12.25390625" style="1729" customWidth="1"/>
    <col min="7" max="7" width="11.00390625" style="1729" customWidth="1"/>
    <col min="8" max="8" width="9.375" style="1729" customWidth="1"/>
    <col min="9" max="9" width="10.375" style="1729" customWidth="1"/>
    <col min="10" max="10" width="12.25390625" style="1729" customWidth="1"/>
    <col min="11" max="12" width="9.625" style="1729" customWidth="1"/>
    <col min="13" max="13" width="12.00390625" style="1729" customWidth="1"/>
    <col min="14" max="14" width="12.625" style="1729" customWidth="1"/>
    <col min="15" max="15" width="11.00390625" style="1729" customWidth="1"/>
    <col min="16" max="16" width="10.875" style="1729" customWidth="1"/>
    <col min="17" max="16384" width="9.125" style="1729" customWidth="1"/>
  </cols>
  <sheetData>
    <row r="1" spans="1:16" ht="63.75" customHeight="1">
      <c r="A1" s="2646" t="s">
        <v>179</v>
      </c>
      <c r="B1" s="2646"/>
      <c r="C1" s="2646"/>
      <c r="D1" s="2646"/>
      <c r="E1" s="2646"/>
      <c r="F1" s="2646"/>
      <c r="G1" s="2646"/>
      <c r="H1" s="2646"/>
      <c r="I1" s="2646"/>
      <c r="J1" s="2646"/>
      <c r="K1" s="2646"/>
      <c r="L1" s="2646"/>
      <c r="M1" s="2646"/>
      <c r="N1" s="2646"/>
      <c r="O1" s="2646"/>
      <c r="P1" s="2646"/>
    </row>
    <row r="2" spans="1:16" ht="28.5" customHeight="1">
      <c r="A2" s="2647"/>
      <c r="B2" s="2647"/>
      <c r="C2" s="2647"/>
      <c r="D2" s="2647"/>
      <c r="E2" s="2647"/>
      <c r="F2" s="2647"/>
      <c r="G2" s="2647"/>
      <c r="H2" s="2647"/>
      <c r="I2" s="2647"/>
      <c r="J2" s="2647"/>
      <c r="K2" s="2647"/>
      <c r="L2" s="2647"/>
      <c r="M2" s="2647"/>
      <c r="N2" s="2647"/>
      <c r="O2" s="2647"/>
      <c r="P2" s="2647"/>
    </row>
    <row r="3" spans="1:16" ht="63" customHeight="1">
      <c r="A3" s="2646" t="s">
        <v>336</v>
      </c>
      <c r="B3" s="2646"/>
      <c r="C3" s="2646"/>
      <c r="D3" s="2646"/>
      <c r="E3" s="2646"/>
      <c r="F3" s="2646"/>
      <c r="G3" s="2646"/>
      <c r="H3" s="2646"/>
      <c r="I3" s="2646"/>
      <c r="J3" s="2646"/>
      <c r="K3" s="2646"/>
      <c r="L3" s="2646"/>
      <c r="M3" s="2646"/>
      <c r="N3" s="2646"/>
      <c r="O3" s="2646"/>
      <c r="P3" s="2646"/>
    </row>
    <row r="4" spans="1:16" ht="33" customHeight="1" thickBot="1">
      <c r="A4" s="1996"/>
      <c r="B4" s="1730"/>
      <c r="C4" s="1730"/>
      <c r="D4" s="1730"/>
      <c r="E4" s="1730"/>
      <c r="F4" s="1730"/>
      <c r="G4" s="1730"/>
      <c r="H4" s="1730"/>
      <c r="I4" s="1730"/>
      <c r="J4" s="1730"/>
      <c r="K4" s="1730"/>
      <c r="L4" s="1730"/>
      <c r="M4" s="1730"/>
      <c r="N4" s="1730"/>
      <c r="O4" s="1730"/>
      <c r="P4" s="1730"/>
    </row>
    <row r="5" spans="1:16" ht="33" customHeight="1" thickBot="1">
      <c r="A5" s="2648" t="s">
        <v>9</v>
      </c>
      <c r="B5" s="2650" t="s">
        <v>0</v>
      </c>
      <c r="C5" s="2651"/>
      <c r="D5" s="2652"/>
      <c r="E5" s="2650" t="s">
        <v>1</v>
      </c>
      <c r="F5" s="2651"/>
      <c r="G5" s="2652"/>
      <c r="H5" s="2650" t="s">
        <v>2</v>
      </c>
      <c r="I5" s="2651"/>
      <c r="J5" s="2652"/>
      <c r="K5" s="2650" t="s">
        <v>3</v>
      </c>
      <c r="L5" s="2651"/>
      <c r="M5" s="2652"/>
      <c r="N5" s="2653" t="s">
        <v>6</v>
      </c>
      <c r="O5" s="2654"/>
      <c r="P5" s="2655"/>
    </row>
    <row r="6" spans="1:16" ht="191.25" customHeight="1" thickBot="1">
      <c r="A6" s="2649"/>
      <c r="B6" s="1731" t="s">
        <v>27</v>
      </c>
      <c r="C6" s="1731" t="s">
        <v>28</v>
      </c>
      <c r="D6" s="1731" t="s">
        <v>4</v>
      </c>
      <c r="E6" s="1731" t="s">
        <v>27</v>
      </c>
      <c r="F6" s="1731" t="s">
        <v>28</v>
      </c>
      <c r="G6" s="1731" t="s">
        <v>4</v>
      </c>
      <c r="H6" s="1731" t="s">
        <v>27</v>
      </c>
      <c r="I6" s="1731" t="s">
        <v>28</v>
      </c>
      <c r="J6" s="1731" t="s">
        <v>4</v>
      </c>
      <c r="K6" s="1731" t="s">
        <v>27</v>
      </c>
      <c r="L6" s="1731" t="s">
        <v>28</v>
      </c>
      <c r="M6" s="1731" t="s">
        <v>4</v>
      </c>
      <c r="N6" s="1731" t="s">
        <v>27</v>
      </c>
      <c r="O6" s="1731" t="s">
        <v>28</v>
      </c>
      <c r="P6" s="1732" t="s">
        <v>4</v>
      </c>
    </row>
    <row r="7" spans="1:16" ht="32.25" customHeight="1" thickBot="1">
      <c r="A7" s="1733" t="s">
        <v>22</v>
      </c>
      <c r="B7" s="1735"/>
      <c r="C7" s="1735"/>
      <c r="D7" s="1735"/>
      <c r="E7" s="1735"/>
      <c r="F7" s="1735"/>
      <c r="G7" s="1734"/>
      <c r="H7" s="1809"/>
      <c r="I7" s="1735"/>
      <c r="J7" s="1735"/>
      <c r="K7" s="1735"/>
      <c r="L7" s="1735"/>
      <c r="M7" s="1734"/>
      <c r="N7" s="1735"/>
      <c r="O7" s="1735"/>
      <c r="P7" s="1734"/>
    </row>
    <row r="8" spans="1:16" ht="30" customHeight="1">
      <c r="A8" s="980" t="s">
        <v>192</v>
      </c>
      <c r="B8" s="1742">
        <v>36</v>
      </c>
      <c r="C8" s="1743">
        <v>8</v>
      </c>
      <c r="D8" s="1743">
        <v>44</v>
      </c>
      <c r="E8" s="1742">
        <v>56</v>
      </c>
      <c r="F8" s="1743">
        <v>41</v>
      </c>
      <c r="G8" s="1745">
        <v>97</v>
      </c>
      <c r="H8" s="1744">
        <v>36</v>
      </c>
      <c r="I8" s="1743">
        <v>14</v>
      </c>
      <c r="J8" s="1746">
        <v>50</v>
      </c>
      <c r="K8" s="1742">
        <v>30</v>
      </c>
      <c r="L8" s="1743">
        <v>20</v>
      </c>
      <c r="M8" s="1745">
        <v>50</v>
      </c>
      <c r="N8" s="1739">
        <v>158</v>
      </c>
      <c r="O8" s="1740">
        <v>83</v>
      </c>
      <c r="P8" s="1741">
        <v>241</v>
      </c>
    </row>
    <row r="9" spans="1:16" ht="42.75" customHeight="1">
      <c r="A9" s="980" t="s">
        <v>333</v>
      </c>
      <c r="B9" s="1742">
        <v>32</v>
      </c>
      <c r="C9" s="1743">
        <v>6</v>
      </c>
      <c r="D9" s="1743">
        <v>38</v>
      </c>
      <c r="E9" s="1742">
        <v>35</v>
      </c>
      <c r="F9" s="1743">
        <v>24</v>
      </c>
      <c r="G9" s="1745">
        <v>59</v>
      </c>
      <c r="H9" s="1744">
        <v>11</v>
      </c>
      <c r="I9" s="1743">
        <v>18</v>
      </c>
      <c r="J9" s="1746">
        <v>29</v>
      </c>
      <c r="K9" s="1742">
        <v>15</v>
      </c>
      <c r="L9" s="1743">
        <v>27</v>
      </c>
      <c r="M9" s="1745">
        <v>42</v>
      </c>
      <c r="N9" s="1739">
        <v>93</v>
      </c>
      <c r="O9" s="1740">
        <v>75</v>
      </c>
      <c r="P9" s="1741">
        <v>168</v>
      </c>
    </row>
    <row r="10" spans="1:16" ht="30" customHeight="1" thickBot="1">
      <c r="A10" s="980" t="s">
        <v>193</v>
      </c>
      <c r="B10" s="1747">
        <v>19</v>
      </c>
      <c r="C10" s="1748">
        <v>2</v>
      </c>
      <c r="D10" s="1748">
        <v>21</v>
      </c>
      <c r="E10" s="1747">
        <v>24</v>
      </c>
      <c r="F10" s="1748">
        <v>17</v>
      </c>
      <c r="G10" s="1750">
        <v>41</v>
      </c>
      <c r="H10" s="1749">
        <v>0</v>
      </c>
      <c r="I10" s="1748">
        <v>0</v>
      </c>
      <c r="J10" s="1751">
        <v>0</v>
      </c>
      <c r="K10" s="1747">
        <v>0</v>
      </c>
      <c r="L10" s="1748">
        <v>0</v>
      </c>
      <c r="M10" s="1750">
        <v>0</v>
      </c>
      <c r="N10" s="1752">
        <v>43</v>
      </c>
      <c r="O10" s="1753">
        <v>19</v>
      </c>
      <c r="P10" s="1754">
        <v>62</v>
      </c>
    </row>
    <row r="11" spans="1:16" ht="28.5" customHeight="1" thickBot="1">
      <c r="A11" s="2001" t="s">
        <v>346</v>
      </c>
      <c r="B11" s="2002">
        <f aca="true" t="shared" si="0" ref="B11:P11">SUM(B8:B10)</f>
        <v>87</v>
      </c>
      <c r="C11" s="2002">
        <f t="shared" si="0"/>
        <v>16</v>
      </c>
      <c r="D11" s="2003">
        <f t="shared" si="0"/>
        <v>103</v>
      </c>
      <c r="E11" s="2002">
        <f t="shared" si="0"/>
        <v>115</v>
      </c>
      <c r="F11" s="2002">
        <f t="shared" si="0"/>
        <v>82</v>
      </c>
      <c r="G11" s="2002">
        <f t="shared" si="0"/>
        <v>197</v>
      </c>
      <c r="H11" s="2002">
        <f t="shared" si="0"/>
        <v>47</v>
      </c>
      <c r="I11" s="2002">
        <f t="shared" si="0"/>
        <v>32</v>
      </c>
      <c r="J11" s="2002">
        <f t="shared" si="0"/>
        <v>79</v>
      </c>
      <c r="K11" s="2002">
        <f t="shared" si="0"/>
        <v>45</v>
      </c>
      <c r="L11" s="2002">
        <f t="shared" si="0"/>
        <v>47</v>
      </c>
      <c r="M11" s="2002">
        <f t="shared" si="0"/>
        <v>92</v>
      </c>
      <c r="N11" s="2002">
        <f t="shared" si="0"/>
        <v>294</v>
      </c>
      <c r="O11" s="2002">
        <f t="shared" si="0"/>
        <v>177</v>
      </c>
      <c r="P11" s="2003">
        <f t="shared" si="0"/>
        <v>471</v>
      </c>
    </row>
    <row r="12" spans="1:19" ht="30.75" customHeight="1" thickBot="1">
      <c r="A12" s="2657" t="s">
        <v>337</v>
      </c>
      <c r="B12" s="2657"/>
      <c r="C12" s="2657"/>
      <c r="D12" s="2657"/>
      <c r="E12" s="2657"/>
      <c r="F12" s="2657"/>
      <c r="G12" s="2657"/>
      <c r="H12" s="2657"/>
      <c r="I12" s="2657"/>
      <c r="J12" s="2657"/>
      <c r="K12" s="2657"/>
      <c r="L12" s="2657"/>
      <c r="M12" s="2657"/>
      <c r="N12" s="2657"/>
      <c r="O12" s="2657"/>
      <c r="P12" s="2657"/>
      <c r="Q12" s="2657"/>
      <c r="R12" s="2657"/>
      <c r="S12" s="2657"/>
    </row>
    <row r="13" spans="1:19" ht="30.75" customHeight="1" thickBot="1">
      <c r="A13" s="1998" t="s">
        <v>345</v>
      </c>
      <c r="B13" s="2750" t="s">
        <v>0</v>
      </c>
      <c r="C13" s="2751"/>
      <c r="D13" s="2752"/>
      <c r="E13" s="2750" t="s">
        <v>1</v>
      </c>
      <c r="F13" s="2751"/>
      <c r="G13" s="2752"/>
      <c r="H13" s="2753" t="s">
        <v>21</v>
      </c>
      <c r="I13" s="2754"/>
      <c r="J13" s="2755"/>
      <c r="K13" s="1997"/>
      <c r="L13" s="1997"/>
      <c r="M13" s="1997"/>
      <c r="N13" s="1997"/>
      <c r="O13" s="1997"/>
      <c r="P13" s="1997"/>
      <c r="Q13" s="1997"/>
      <c r="R13" s="1997"/>
      <c r="S13" s="1997"/>
    </row>
    <row r="14" spans="1:19" ht="30.75" customHeight="1">
      <c r="A14" s="980" t="s">
        <v>213</v>
      </c>
      <c r="B14" s="1005">
        <v>13</v>
      </c>
      <c r="C14" s="1005">
        <v>0</v>
      </c>
      <c r="D14" s="1005">
        <v>13</v>
      </c>
      <c r="E14" s="1005">
        <v>34</v>
      </c>
      <c r="F14" s="1005">
        <v>0</v>
      </c>
      <c r="G14" s="1005">
        <v>34</v>
      </c>
      <c r="H14" s="1138">
        <v>47</v>
      </c>
      <c r="I14" s="1139">
        <v>0</v>
      </c>
      <c r="J14" s="1140">
        <v>47</v>
      </c>
      <c r="K14" s="1997"/>
      <c r="L14" s="1997"/>
      <c r="M14" s="1997"/>
      <c r="N14" s="1997"/>
      <c r="O14" s="1997"/>
      <c r="P14" s="1997"/>
      <c r="Q14" s="1997"/>
      <c r="R14" s="1997"/>
      <c r="S14" s="1997"/>
    </row>
    <row r="15" spans="1:19" ht="36" customHeight="1">
      <c r="A15" s="980" t="s">
        <v>214</v>
      </c>
      <c r="B15" s="1005">
        <v>12</v>
      </c>
      <c r="C15" s="1005">
        <v>0</v>
      </c>
      <c r="D15" s="1005">
        <v>12</v>
      </c>
      <c r="E15" s="1005">
        <v>21</v>
      </c>
      <c r="F15" s="1005">
        <v>0</v>
      </c>
      <c r="G15" s="1005">
        <v>21</v>
      </c>
      <c r="H15" s="1138">
        <v>33</v>
      </c>
      <c r="I15" s="1139">
        <v>0</v>
      </c>
      <c r="J15" s="1140">
        <v>33</v>
      </c>
      <c r="K15" s="1997"/>
      <c r="L15" s="1997"/>
      <c r="M15" s="1997"/>
      <c r="N15" s="1997"/>
      <c r="O15" s="1997"/>
      <c r="P15" s="1997"/>
      <c r="Q15" s="1997"/>
      <c r="R15" s="1997"/>
      <c r="S15" s="1997"/>
    </row>
    <row r="16" spans="1:19" ht="30.75" customHeight="1" thickBot="1">
      <c r="A16" s="1999" t="s">
        <v>215</v>
      </c>
      <c r="B16" s="1010">
        <v>8</v>
      </c>
      <c r="C16" s="1010">
        <v>0</v>
      </c>
      <c r="D16" s="1010">
        <v>8</v>
      </c>
      <c r="E16" s="1010">
        <v>5</v>
      </c>
      <c r="F16" s="1010">
        <v>0</v>
      </c>
      <c r="G16" s="1010">
        <v>5</v>
      </c>
      <c r="H16" s="1142">
        <v>13</v>
      </c>
      <c r="I16" s="1143">
        <v>0</v>
      </c>
      <c r="J16" s="1144">
        <v>13</v>
      </c>
      <c r="K16" s="1997"/>
      <c r="L16" s="1997"/>
      <c r="M16" s="1997"/>
      <c r="N16" s="1997"/>
      <c r="O16" s="1997"/>
      <c r="P16" s="1997"/>
      <c r="Q16" s="1997"/>
      <c r="R16" s="1997"/>
      <c r="S16" s="1997"/>
    </row>
    <row r="17" spans="1:19" ht="30.75" customHeight="1" thickBot="1">
      <c r="A17" s="2001" t="s">
        <v>346</v>
      </c>
      <c r="B17" s="2004">
        <f aca="true" t="shared" si="1" ref="B17:J17">SUM(B14:B16)</f>
        <v>33</v>
      </c>
      <c r="C17" s="2004">
        <f t="shared" si="1"/>
        <v>0</v>
      </c>
      <c r="D17" s="2004">
        <f t="shared" si="1"/>
        <v>33</v>
      </c>
      <c r="E17" s="2004">
        <f t="shared" si="1"/>
        <v>60</v>
      </c>
      <c r="F17" s="2004">
        <f t="shared" si="1"/>
        <v>0</v>
      </c>
      <c r="G17" s="2004">
        <f t="shared" si="1"/>
        <v>60</v>
      </c>
      <c r="H17" s="2005">
        <f t="shared" si="1"/>
        <v>93</v>
      </c>
      <c r="I17" s="2006">
        <f t="shared" si="1"/>
        <v>0</v>
      </c>
      <c r="J17" s="2007">
        <f t="shared" si="1"/>
        <v>93</v>
      </c>
      <c r="K17" s="1997"/>
      <c r="L17" s="1997"/>
      <c r="M17" s="1997"/>
      <c r="N17" s="1997"/>
      <c r="O17" s="1997"/>
      <c r="P17" s="1997"/>
      <c r="Q17" s="1997"/>
      <c r="R17" s="1997"/>
      <c r="S17" s="1997"/>
    </row>
    <row r="18" spans="1:19" ht="30.75" customHeight="1" thickBot="1">
      <c r="A18" s="2657" t="s">
        <v>338</v>
      </c>
      <c r="B18" s="2657"/>
      <c r="C18" s="2657"/>
      <c r="D18" s="2657"/>
      <c r="E18" s="2657"/>
      <c r="F18" s="2657"/>
      <c r="G18" s="2657"/>
      <c r="H18" s="2657"/>
      <c r="I18" s="2657"/>
      <c r="J18" s="2657"/>
      <c r="K18" s="2657"/>
      <c r="L18" s="2657"/>
      <c r="M18" s="2657"/>
      <c r="N18" s="2657"/>
      <c r="O18" s="2657"/>
      <c r="P18" s="2657"/>
      <c r="Q18" s="2657"/>
      <c r="R18" s="2657"/>
      <c r="S18" s="2657"/>
    </row>
    <row r="19" spans="1:19" ht="30.75" customHeight="1">
      <c r="A19" s="1998" t="s">
        <v>345</v>
      </c>
      <c r="B19" s="2750" t="s">
        <v>0</v>
      </c>
      <c r="C19" s="2751"/>
      <c r="D19" s="2752"/>
      <c r="E19" s="2750" t="s">
        <v>1</v>
      </c>
      <c r="F19" s="2751"/>
      <c r="G19" s="2752"/>
      <c r="H19" s="2750">
        <v>3</v>
      </c>
      <c r="I19" s="2751"/>
      <c r="J19" s="2752"/>
      <c r="K19" s="2756">
        <v>4</v>
      </c>
      <c r="L19" s="2757"/>
      <c r="M19" s="2758"/>
      <c r="N19" s="2756">
        <v>5</v>
      </c>
      <c r="O19" s="2757"/>
      <c r="P19" s="2758"/>
      <c r="Q19" s="2653" t="s">
        <v>6</v>
      </c>
      <c r="R19" s="2654"/>
      <c r="S19" s="2655"/>
    </row>
    <row r="20" spans="1:19" ht="20.25">
      <c r="A20" s="980" t="s">
        <v>192</v>
      </c>
      <c r="B20" s="1005">
        <v>22</v>
      </c>
      <c r="C20" s="1006">
        <v>45</v>
      </c>
      <c r="D20" s="1007">
        <v>67</v>
      </c>
      <c r="E20" s="1005">
        <v>26</v>
      </c>
      <c r="F20" s="1006">
        <v>87</v>
      </c>
      <c r="G20" s="1008">
        <v>113</v>
      </c>
      <c r="H20" s="1009">
        <v>14</v>
      </c>
      <c r="I20" s="1006">
        <v>39</v>
      </c>
      <c r="J20" s="1007">
        <v>53</v>
      </c>
      <c r="K20" s="1005">
        <v>16</v>
      </c>
      <c r="L20" s="1006">
        <v>30</v>
      </c>
      <c r="M20" s="1008">
        <v>46</v>
      </c>
      <c r="N20" s="1009">
        <v>8</v>
      </c>
      <c r="O20" s="1006">
        <v>38</v>
      </c>
      <c r="P20" s="1007">
        <v>46</v>
      </c>
      <c r="Q20" s="2000">
        <v>86</v>
      </c>
      <c r="R20" s="1076">
        <v>239</v>
      </c>
      <c r="S20" s="1077">
        <v>325</v>
      </c>
    </row>
    <row r="21" spans="1:19" ht="40.5">
      <c r="A21" s="980" t="s">
        <v>196</v>
      </c>
      <c r="B21" s="1005">
        <v>8</v>
      </c>
      <c r="C21" s="1006">
        <v>33</v>
      </c>
      <c r="D21" s="1007">
        <v>41</v>
      </c>
      <c r="E21" s="1005">
        <v>12</v>
      </c>
      <c r="F21" s="1006">
        <v>67</v>
      </c>
      <c r="G21" s="1008">
        <v>79</v>
      </c>
      <c r="H21" s="1009">
        <v>0</v>
      </c>
      <c r="I21" s="1006">
        <v>32</v>
      </c>
      <c r="J21" s="1007">
        <v>32</v>
      </c>
      <c r="K21" s="1005">
        <v>0</v>
      </c>
      <c r="L21" s="1006">
        <v>41</v>
      </c>
      <c r="M21" s="1008">
        <v>41</v>
      </c>
      <c r="N21" s="1009">
        <v>0</v>
      </c>
      <c r="O21" s="1006">
        <v>60</v>
      </c>
      <c r="P21" s="1007">
        <v>60</v>
      </c>
      <c r="Q21" s="1694">
        <v>20</v>
      </c>
      <c r="R21" s="1028">
        <v>233</v>
      </c>
      <c r="S21" s="1029">
        <v>253</v>
      </c>
    </row>
    <row r="22" spans="1:19" ht="21" thickBot="1">
      <c r="A22" s="1999" t="s">
        <v>193</v>
      </c>
      <c r="B22" s="1010">
        <v>8</v>
      </c>
      <c r="C22" s="1011">
        <v>7</v>
      </c>
      <c r="D22" s="1012">
        <v>15</v>
      </c>
      <c r="E22" s="1010">
        <v>10</v>
      </c>
      <c r="F22" s="1011">
        <v>15</v>
      </c>
      <c r="G22" s="1013">
        <v>25</v>
      </c>
      <c r="H22" s="1014">
        <v>0</v>
      </c>
      <c r="I22" s="1011">
        <v>0</v>
      </c>
      <c r="J22" s="1012">
        <v>0</v>
      </c>
      <c r="K22" s="1010">
        <v>0</v>
      </c>
      <c r="L22" s="1011">
        <v>0</v>
      </c>
      <c r="M22" s="1013">
        <v>0</v>
      </c>
      <c r="N22" s="1014">
        <v>0</v>
      </c>
      <c r="O22" s="1011">
        <v>0</v>
      </c>
      <c r="P22" s="1012">
        <v>0</v>
      </c>
      <c r="Q22" s="1036">
        <v>18</v>
      </c>
      <c r="R22" s="1037">
        <v>22</v>
      </c>
      <c r="S22" s="1038">
        <v>40</v>
      </c>
    </row>
    <row r="23" spans="1:19" ht="21" thickBot="1">
      <c r="A23" s="2001" t="s">
        <v>346</v>
      </c>
      <c r="B23" s="2008">
        <f aca="true" t="shared" si="2" ref="B23:S23">SUM(B20:B22)</f>
        <v>38</v>
      </c>
      <c r="C23" s="2008">
        <f t="shared" si="2"/>
        <v>85</v>
      </c>
      <c r="D23" s="2008">
        <f t="shared" si="2"/>
        <v>123</v>
      </c>
      <c r="E23" s="2008">
        <f t="shared" si="2"/>
        <v>48</v>
      </c>
      <c r="F23" s="2008">
        <f t="shared" si="2"/>
        <v>169</v>
      </c>
      <c r="G23" s="2008">
        <f t="shared" si="2"/>
        <v>217</v>
      </c>
      <c r="H23" s="2008">
        <f t="shared" si="2"/>
        <v>14</v>
      </c>
      <c r="I23" s="2008">
        <f t="shared" si="2"/>
        <v>71</v>
      </c>
      <c r="J23" s="2008">
        <f t="shared" si="2"/>
        <v>85</v>
      </c>
      <c r="K23" s="2008">
        <f t="shared" si="2"/>
        <v>16</v>
      </c>
      <c r="L23" s="2008">
        <f t="shared" si="2"/>
        <v>71</v>
      </c>
      <c r="M23" s="2008">
        <f t="shared" si="2"/>
        <v>87</v>
      </c>
      <c r="N23" s="2008">
        <f t="shared" si="2"/>
        <v>8</v>
      </c>
      <c r="O23" s="2008">
        <f t="shared" si="2"/>
        <v>98</v>
      </c>
      <c r="P23" s="2008">
        <f t="shared" si="2"/>
        <v>106</v>
      </c>
      <c r="Q23" s="2009">
        <f t="shared" si="2"/>
        <v>124</v>
      </c>
      <c r="R23" s="2009">
        <f t="shared" si="2"/>
        <v>494</v>
      </c>
      <c r="S23" s="2009">
        <f t="shared" si="2"/>
        <v>618</v>
      </c>
    </row>
    <row r="24" spans="1:19" ht="20.25" customHeight="1" thickBot="1">
      <c r="A24" s="2657" t="s">
        <v>339</v>
      </c>
      <c r="B24" s="2657"/>
      <c r="C24" s="2657"/>
      <c r="D24" s="2657"/>
      <c r="E24" s="2657"/>
      <c r="F24" s="2657"/>
      <c r="G24" s="2657"/>
      <c r="H24" s="2657"/>
      <c r="I24" s="2657"/>
      <c r="J24" s="2657"/>
      <c r="K24" s="2657"/>
      <c r="L24" s="2657"/>
      <c r="M24" s="2657"/>
      <c r="N24" s="2657"/>
      <c r="O24" s="2657"/>
      <c r="P24" s="2657"/>
      <c r="Q24" s="2657"/>
      <c r="R24" s="2657"/>
      <c r="S24" s="2657"/>
    </row>
    <row r="25" spans="1:19" ht="20.25" customHeight="1" thickBot="1">
      <c r="A25" s="1998" t="s">
        <v>345</v>
      </c>
      <c r="B25" s="2750" t="s">
        <v>0</v>
      </c>
      <c r="C25" s="2751"/>
      <c r="D25" s="2752"/>
      <c r="E25" s="2750" t="s">
        <v>1</v>
      </c>
      <c r="F25" s="2751"/>
      <c r="G25" s="2752"/>
      <c r="H25" s="2750">
        <v>3</v>
      </c>
      <c r="I25" s="2751"/>
      <c r="J25" s="2752"/>
      <c r="K25" s="2753" t="s">
        <v>21</v>
      </c>
      <c r="L25" s="2754"/>
      <c r="M25" s="2755"/>
      <c r="N25" s="1997"/>
      <c r="O25" s="1997"/>
      <c r="P25" s="1997"/>
      <c r="Q25" s="1997"/>
      <c r="R25" s="1997"/>
      <c r="S25" s="1997"/>
    </row>
    <row r="26" spans="1:13" ht="20.25">
      <c r="A26" s="980" t="s">
        <v>213</v>
      </c>
      <c r="B26" s="1005">
        <v>9</v>
      </c>
      <c r="C26" s="1006">
        <v>4</v>
      </c>
      <c r="D26" s="1007">
        <v>13</v>
      </c>
      <c r="E26" s="1005">
        <v>10</v>
      </c>
      <c r="F26" s="1006">
        <v>17</v>
      </c>
      <c r="G26" s="1008">
        <v>27</v>
      </c>
      <c r="H26" s="1009">
        <v>0</v>
      </c>
      <c r="I26" s="1006">
        <v>0</v>
      </c>
      <c r="J26" s="1007">
        <v>0</v>
      </c>
      <c r="K26" s="1708">
        <v>19</v>
      </c>
      <c r="L26" s="1709">
        <v>21</v>
      </c>
      <c r="M26" s="1710">
        <v>40</v>
      </c>
    </row>
    <row r="27" spans="1:13" ht="41.25" thickBot="1">
      <c r="A27" s="983" t="s">
        <v>214</v>
      </c>
      <c r="B27" s="1020">
        <v>9</v>
      </c>
      <c r="C27" s="1021">
        <v>2</v>
      </c>
      <c r="D27" s="1022">
        <v>11</v>
      </c>
      <c r="E27" s="1020">
        <v>10</v>
      </c>
      <c r="F27" s="1021">
        <v>23</v>
      </c>
      <c r="G27" s="1023">
        <v>33</v>
      </c>
      <c r="H27" s="1024">
        <v>0</v>
      </c>
      <c r="I27" s="1021">
        <v>0</v>
      </c>
      <c r="J27" s="1022">
        <v>0</v>
      </c>
      <c r="K27" s="1711">
        <v>19</v>
      </c>
      <c r="L27" s="1712">
        <v>25</v>
      </c>
      <c r="M27" s="1713">
        <v>44</v>
      </c>
    </row>
    <row r="28" spans="1:13" ht="21" thickBot="1">
      <c r="A28" s="2001" t="s">
        <v>346</v>
      </c>
      <c r="B28" s="2010">
        <f aca="true" t="shared" si="3" ref="B28:M28">SUM(B26:B27)</f>
        <v>18</v>
      </c>
      <c r="C28" s="2010">
        <f t="shared" si="3"/>
        <v>6</v>
      </c>
      <c r="D28" s="2010">
        <f t="shared" si="3"/>
        <v>24</v>
      </c>
      <c r="E28" s="2010">
        <f t="shared" si="3"/>
        <v>20</v>
      </c>
      <c r="F28" s="2010">
        <f t="shared" si="3"/>
        <v>40</v>
      </c>
      <c r="G28" s="2010">
        <f t="shared" si="3"/>
        <v>60</v>
      </c>
      <c r="H28" s="2010">
        <f t="shared" si="3"/>
        <v>0</v>
      </c>
      <c r="I28" s="2010">
        <f t="shared" si="3"/>
        <v>0</v>
      </c>
      <c r="J28" s="2010">
        <f t="shared" si="3"/>
        <v>0</v>
      </c>
      <c r="K28" s="2010">
        <f t="shared" si="3"/>
        <v>38</v>
      </c>
      <c r="L28" s="2010">
        <f t="shared" si="3"/>
        <v>46</v>
      </c>
      <c r="M28" s="2011">
        <f t="shared" si="3"/>
        <v>84</v>
      </c>
    </row>
    <row r="29" ht="51" customHeight="1" thickBot="1"/>
    <row r="30" spans="1:7" ht="21" thickBot="1">
      <c r="A30" s="2759" t="s">
        <v>347</v>
      </c>
      <c r="B30" s="2653" t="s">
        <v>6</v>
      </c>
      <c r="C30" s="2654"/>
      <c r="D30" s="2655"/>
      <c r="E30" s="2753" t="s">
        <v>21</v>
      </c>
      <c r="F30" s="2754"/>
      <c r="G30" s="2755"/>
    </row>
    <row r="31" spans="1:7" ht="155.25" customHeight="1" thickBot="1">
      <c r="A31" s="2760"/>
      <c r="B31" s="1731" t="s">
        <v>27</v>
      </c>
      <c r="C31" s="1731" t="s">
        <v>28</v>
      </c>
      <c r="D31" s="1732" t="s">
        <v>4</v>
      </c>
      <c r="E31" s="1731" t="s">
        <v>27</v>
      </c>
      <c r="F31" s="1731" t="s">
        <v>28</v>
      </c>
      <c r="G31" s="1732" t="s">
        <v>4</v>
      </c>
    </row>
    <row r="32" spans="1:7" ht="27" customHeight="1" thickBot="1">
      <c r="A32" s="2001" t="s">
        <v>346</v>
      </c>
      <c r="B32" s="1813">
        <f>N11+Q23</f>
        <v>418</v>
      </c>
      <c r="C32" s="1813">
        <f>O11+R23</f>
        <v>671</v>
      </c>
      <c r="D32" s="1813">
        <f>P11+S23</f>
        <v>1089</v>
      </c>
      <c r="E32" s="1711">
        <f>H17+K28</f>
        <v>131</v>
      </c>
      <c r="F32" s="1711">
        <f>I17+L28</f>
        <v>46</v>
      </c>
      <c r="G32" s="1711">
        <f>J17+M28</f>
        <v>177</v>
      </c>
    </row>
    <row r="33" spans="1:7" ht="21" thickBot="1">
      <c r="A33" s="2012" t="s">
        <v>348</v>
      </c>
      <c r="B33" s="2761">
        <f>D32+G32</f>
        <v>1266</v>
      </c>
      <c r="C33" s="2762"/>
      <c r="D33" s="2762"/>
      <c r="E33" s="2762"/>
      <c r="F33" s="2762"/>
      <c r="G33" s="2763"/>
    </row>
  </sheetData>
  <sheetProtection/>
  <mergeCells count="29">
    <mergeCell ref="B30:D30"/>
    <mergeCell ref="E30:G30"/>
    <mergeCell ref="A30:A31"/>
    <mergeCell ref="B33:G33"/>
    <mergeCell ref="B25:D25"/>
    <mergeCell ref="E25:G25"/>
    <mergeCell ref="K25:M25"/>
    <mergeCell ref="H25:J25"/>
    <mergeCell ref="B19:D19"/>
    <mergeCell ref="E19:G19"/>
    <mergeCell ref="H19:J19"/>
    <mergeCell ref="K19:M19"/>
    <mergeCell ref="A12:S12"/>
    <mergeCell ref="A18:S18"/>
    <mergeCell ref="A24:S24"/>
    <mergeCell ref="B13:D13"/>
    <mergeCell ref="E13:G13"/>
    <mergeCell ref="H13:J13"/>
    <mergeCell ref="N19:P19"/>
    <mergeCell ref="Q19:S19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Q36"/>
  <sheetViews>
    <sheetView zoomScale="60" zoomScaleNormal="60" zoomScalePageLayoutView="0" workbookViewId="0" topLeftCell="A1">
      <selection activeCell="O37" sqref="O37"/>
    </sheetView>
  </sheetViews>
  <sheetFormatPr defaultColWidth="9.00390625" defaultRowHeight="12.75"/>
  <cols>
    <col min="1" max="1" width="93.00390625" style="17" customWidth="1"/>
    <col min="2" max="2" width="16.125" style="17" customWidth="1"/>
    <col min="3" max="3" width="12.125" style="17" customWidth="1"/>
    <col min="4" max="4" width="11.00390625" style="17" customWidth="1"/>
    <col min="5" max="5" width="14.375" style="17" customWidth="1"/>
    <col min="6" max="6" width="11.875" style="17" customWidth="1"/>
    <col min="7" max="7" width="9.625" style="17" customWidth="1"/>
    <col min="8" max="8" width="14.25390625" style="17" customWidth="1"/>
    <col min="9" max="9" width="13.125" style="17" customWidth="1"/>
    <col min="10" max="12" width="10.75390625" style="17" customWidth="1"/>
    <col min="13" max="13" width="9.125" style="17" customWidth="1"/>
    <col min="14" max="14" width="12.875" style="17" customWidth="1"/>
    <col min="15" max="15" width="23.375" style="17" customWidth="1"/>
    <col min="16" max="17" width="9.125" style="17" customWidth="1"/>
    <col min="18" max="18" width="10.625" style="17" bestFit="1" customWidth="1"/>
    <col min="19" max="19" width="11.25390625" style="17" customWidth="1"/>
    <col min="20" max="16384" width="9.125" style="17" customWidth="1"/>
  </cols>
  <sheetData>
    <row r="1" spans="1:17" ht="25.5" customHeight="1">
      <c r="A1" s="2416"/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</row>
    <row r="2" spans="1:13" ht="27.75" customHeight="1">
      <c r="A2" s="2416" t="s">
        <v>33</v>
      </c>
      <c r="B2" s="2416"/>
      <c r="C2" s="2416"/>
      <c r="D2" s="2416"/>
      <c r="E2" s="2416"/>
      <c r="F2" s="2416"/>
      <c r="G2" s="2416"/>
      <c r="H2" s="2416"/>
      <c r="I2" s="2416"/>
      <c r="J2" s="2416"/>
      <c r="K2" s="2416"/>
      <c r="L2" s="2416"/>
      <c r="M2" s="2416"/>
    </row>
    <row r="3" spans="1:12" ht="24.75" customHeight="1">
      <c r="A3" s="2416" t="s">
        <v>360</v>
      </c>
      <c r="B3" s="2416"/>
      <c r="C3" s="2416"/>
      <c r="D3" s="2416"/>
      <c r="E3" s="2416"/>
      <c r="F3" s="2416"/>
      <c r="G3" s="2416"/>
      <c r="H3" s="2416"/>
      <c r="I3" s="2416"/>
      <c r="J3" s="2416"/>
      <c r="K3" s="49"/>
      <c r="L3" s="49"/>
    </row>
    <row r="4" ht="33" customHeight="1" thickBot="1">
      <c r="A4" s="18"/>
    </row>
    <row r="5" spans="1:12" ht="33" customHeight="1" thickBot="1">
      <c r="A5" s="2418" t="s">
        <v>9</v>
      </c>
      <c r="B5" s="2433" t="s">
        <v>19</v>
      </c>
      <c r="C5" s="2434"/>
      <c r="D5" s="2435"/>
      <c r="E5" s="2433" t="s">
        <v>20</v>
      </c>
      <c r="F5" s="2434"/>
      <c r="G5" s="2435"/>
      <c r="H5" s="2409" t="s">
        <v>21</v>
      </c>
      <c r="I5" s="2410"/>
      <c r="J5" s="2411"/>
      <c r="K5" s="32"/>
      <c r="L5" s="32"/>
    </row>
    <row r="6" spans="1:12" ht="33" customHeight="1" thickBot="1">
      <c r="A6" s="2419"/>
      <c r="B6" s="2436" t="s">
        <v>5</v>
      </c>
      <c r="C6" s="2437"/>
      <c r="D6" s="2438"/>
      <c r="E6" s="2436" t="s">
        <v>5</v>
      </c>
      <c r="F6" s="2437"/>
      <c r="G6" s="2438"/>
      <c r="H6" s="2412"/>
      <c r="I6" s="2413"/>
      <c r="J6" s="2414"/>
      <c r="K6" s="32"/>
      <c r="L6" s="32"/>
    </row>
    <row r="7" spans="1:12" ht="99.75" customHeight="1" thickBot="1">
      <c r="A7" s="2439"/>
      <c r="B7" s="219" t="s">
        <v>27</v>
      </c>
      <c r="C7" s="222" t="s">
        <v>28</v>
      </c>
      <c r="D7" s="224" t="s">
        <v>4</v>
      </c>
      <c r="E7" s="219" t="s">
        <v>27</v>
      </c>
      <c r="F7" s="222" t="s">
        <v>28</v>
      </c>
      <c r="G7" s="224" t="s">
        <v>4</v>
      </c>
      <c r="H7" s="219" t="s">
        <v>27</v>
      </c>
      <c r="I7" s="222" t="s">
        <v>28</v>
      </c>
      <c r="J7" s="224" t="s">
        <v>4</v>
      </c>
      <c r="K7" s="32"/>
      <c r="L7" s="32"/>
    </row>
    <row r="8" spans="1:12" ht="36.75" customHeight="1" thickBot="1">
      <c r="A8" s="155" t="s">
        <v>22</v>
      </c>
      <c r="B8" s="168"/>
      <c r="C8" s="197"/>
      <c r="D8" s="198"/>
      <c r="E8" s="168"/>
      <c r="F8" s="197"/>
      <c r="G8" s="199"/>
      <c r="H8" s="154"/>
      <c r="I8" s="78"/>
      <c r="J8" s="79"/>
      <c r="K8" s="32"/>
      <c r="L8" s="32"/>
    </row>
    <row r="9" spans="1:12" ht="29.25" customHeight="1">
      <c r="A9" s="252" t="s">
        <v>41</v>
      </c>
      <c r="B9" s="200">
        <f>B17+B24</f>
        <v>38</v>
      </c>
      <c r="C9" s="201">
        <f aca="true" t="shared" si="0" ref="B9:G13">C25+C17</f>
        <v>0</v>
      </c>
      <c r="D9" s="202">
        <f>D24+D17</f>
        <v>38</v>
      </c>
      <c r="E9" s="200">
        <f t="shared" si="0"/>
        <v>0</v>
      </c>
      <c r="F9" s="201">
        <f t="shared" si="0"/>
        <v>0</v>
      </c>
      <c r="G9" s="203">
        <f t="shared" si="0"/>
        <v>0</v>
      </c>
      <c r="H9" s="204">
        <f>B9+E9</f>
        <v>38</v>
      </c>
      <c r="I9" s="204">
        <f>C9+F9</f>
        <v>0</v>
      </c>
      <c r="J9" s="205">
        <f aca="true" t="shared" si="1" ref="H9:J13">D9+G9</f>
        <v>38</v>
      </c>
      <c r="K9" s="32"/>
      <c r="L9" s="32"/>
    </row>
    <row r="10" spans="1:12" ht="29.25" customHeight="1">
      <c r="A10" s="252" t="s">
        <v>42</v>
      </c>
      <c r="B10" s="99">
        <f>B26+B18</f>
        <v>55</v>
      </c>
      <c r="C10" s="93">
        <f t="shared" si="0"/>
        <v>1</v>
      </c>
      <c r="D10" s="196">
        <f t="shared" si="0"/>
        <v>56</v>
      </c>
      <c r="E10" s="99">
        <f t="shared" si="0"/>
        <v>0</v>
      </c>
      <c r="F10" s="93">
        <f t="shared" si="0"/>
        <v>0</v>
      </c>
      <c r="G10" s="94">
        <f t="shared" si="0"/>
        <v>0</v>
      </c>
      <c r="H10" s="206">
        <f>B10+E10</f>
        <v>55</v>
      </c>
      <c r="I10" s="206">
        <f t="shared" si="1"/>
        <v>1</v>
      </c>
      <c r="J10" s="207">
        <f t="shared" si="1"/>
        <v>56</v>
      </c>
      <c r="K10" s="32"/>
      <c r="L10" s="32"/>
    </row>
    <row r="11" spans="1:12" ht="27.75" customHeight="1" hidden="1">
      <c r="A11" s="252" t="s">
        <v>43</v>
      </c>
      <c r="B11" s="99">
        <f t="shared" si="0"/>
        <v>0</v>
      </c>
      <c r="C11" s="93">
        <f t="shared" si="0"/>
        <v>0</v>
      </c>
      <c r="D11" s="94">
        <f t="shared" si="0"/>
        <v>0</v>
      </c>
      <c r="E11" s="99">
        <f t="shared" si="0"/>
        <v>0</v>
      </c>
      <c r="F11" s="93">
        <f t="shared" si="0"/>
        <v>0</v>
      </c>
      <c r="G11" s="94">
        <f t="shared" si="0"/>
        <v>0</v>
      </c>
      <c r="H11" s="206">
        <f t="shared" si="1"/>
        <v>0</v>
      </c>
      <c r="I11" s="206">
        <f t="shared" si="1"/>
        <v>0</v>
      </c>
      <c r="J11" s="207">
        <f t="shared" si="1"/>
        <v>0</v>
      </c>
      <c r="K11" s="32"/>
      <c r="L11" s="32"/>
    </row>
    <row r="12" spans="1:12" ht="30.75" customHeight="1" thickBot="1">
      <c r="A12" s="252" t="s">
        <v>44</v>
      </c>
      <c r="B12" s="99">
        <f>B27+B20</f>
        <v>5</v>
      </c>
      <c r="C12" s="93">
        <f>C27+C19</f>
        <v>0</v>
      </c>
      <c r="D12" s="94">
        <f>D27+D20</f>
        <v>5</v>
      </c>
      <c r="E12" s="99">
        <f t="shared" si="0"/>
        <v>0</v>
      </c>
      <c r="F12" s="93">
        <f t="shared" si="0"/>
        <v>0</v>
      </c>
      <c r="G12" s="94">
        <f t="shared" si="0"/>
        <v>0</v>
      </c>
      <c r="H12" s="206">
        <f t="shared" si="1"/>
        <v>5</v>
      </c>
      <c r="I12" s="206">
        <f t="shared" si="1"/>
        <v>0</v>
      </c>
      <c r="J12" s="207">
        <f t="shared" si="1"/>
        <v>5</v>
      </c>
      <c r="K12" s="32"/>
      <c r="L12" s="32"/>
    </row>
    <row r="13" spans="1:12" ht="32.25" customHeight="1" hidden="1">
      <c r="A13" s="191"/>
      <c r="B13" s="99">
        <v>0</v>
      </c>
      <c r="C13" s="93">
        <f>C28+C20</f>
        <v>0</v>
      </c>
      <c r="D13" s="94">
        <v>0</v>
      </c>
      <c r="E13" s="99">
        <f t="shared" si="0"/>
        <v>0</v>
      </c>
      <c r="F13" s="93">
        <v>0</v>
      </c>
      <c r="G13" s="94">
        <v>0</v>
      </c>
      <c r="H13" s="206">
        <f t="shared" si="1"/>
        <v>0</v>
      </c>
      <c r="I13" s="206">
        <f t="shared" si="1"/>
        <v>0</v>
      </c>
      <c r="J13" s="207">
        <f t="shared" si="1"/>
        <v>0</v>
      </c>
      <c r="K13" s="32"/>
      <c r="L13" s="32"/>
    </row>
    <row r="14" spans="1:12" ht="36.75" customHeight="1" thickBot="1">
      <c r="A14" s="19" t="s">
        <v>12</v>
      </c>
      <c r="B14" s="58">
        <f aca="true" t="shared" si="2" ref="B14:G14">SUM(B8:B13)</f>
        <v>98</v>
      </c>
      <c r="C14" s="58">
        <f t="shared" si="2"/>
        <v>1</v>
      </c>
      <c r="D14" s="58">
        <f t="shared" si="2"/>
        <v>99</v>
      </c>
      <c r="E14" s="58">
        <f t="shared" si="2"/>
        <v>0</v>
      </c>
      <c r="F14" s="58">
        <f>SUM(F8:F13)</f>
        <v>0</v>
      </c>
      <c r="G14" s="58">
        <f t="shared" si="2"/>
        <v>0</v>
      </c>
      <c r="H14" s="58">
        <f>SUM(H9:H13)</f>
        <v>98</v>
      </c>
      <c r="I14" s="58">
        <f>SUM(I9:I13)</f>
        <v>1</v>
      </c>
      <c r="J14" s="62">
        <f>SUM(J9:J13)</f>
        <v>99</v>
      </c>
      <c r="K14" s="32"/>
      <c r="L14" s="32"/>
    </row>
    <row r="15" spans="1:12" ht="27" customHeight="1" thickBot="1">
      <c r="A15" s="19" t="s">
        <v>23</v>
      </c>
      <c r="B15" s="56"/>
      <c r="C15" s="161"/>
      <c r="D15" s="162"/>
      <c r="E15" s="56"/>
      <c r="F15" s="161"/>
      <c r="G15" s="162"/>
      <c r="H15" s="57"/>
      <c r="I15" s="161"/>
      <c r="J15" s="163"/>
      <c r="K15" s="32"/>
      <c r="L15" s="32"/>
    </row>
    <row r="16" spans="1:12" ht="31.5" customHeight="1" thickBot="1">
      <c r="A16" s="41" t="s">
        <v>11</v>
      </c>
      <c r="B16" s="4"/>
      <c r="C16" s="6"/>
      <c r="D16" s="21"/>
      <c r="E16" s="4"/>
      <c r="F16" s="6"/>
      <c r="G16" s="21"/>
      <c r="H16" s="57"/>
      <c r="I16" s="88"/>
      <c r="J16" s="95"/>
      <c r="K16" s="29"/>
      <c r="L16" s="29"/>
    </row>
    <row r="17" spans="1:12" ht="24.75" customHeight="1">
      <c r="A17" s="252" t="s">
        <v>41</v>
      </c>
      <c r="B17" s="76">
        <v>37</v>
      </c>
      <c r="C17" s="76"/>
      <c r="D17" s="193">
        <f>SUM(B17:C17)</f>
        <v>37</v>
      </c>
      <c r="E17" s="76"/>
      <c r="F17" s="76"/>
      <c r="G17" s="193">
        <f>SUM(E17:F17)</f>
        <v>0</v>
      </c>
      <c r="H17" s="204">
        <f aca="true" t="shared" si="3" ref="H17:J21">B17+E17</f>
        <v>37</v>
      </c>
      <c r="I17" s="204">
        <f t="shared" si="3"/>
        <v>0</v>
      </c>
      <c r="J17" s="205">
        <f t="shared" si="3"/>
        <v>37</v>
      </c>
      <c r="K17" s="26"/>
      <c r="L17" s="26"/>
    </row>
    <row r="18" spans="1:12" ht="24.75" customHeight="1">
      <c r="A18" s="252" t="s">
        <v>42</v>
      </c>
      <c r="B18" s="8">
        <v>55</v>
      </c>
      <c r="C18" s="8">
        <v>1</v>
      </c>
      <c r="D18" s="15">
        <f>SUM(B18:C18)</f>
        <v>56</v>
      </c>
      <c r="E18" s="8"/>
      <c r="F18" s="8"/>
      <c r="G18" s="15">
        <f>SUM(E18:F18)</f>
        <v>0</v>
      </c>
      <c r="H18" s="206">
        <f t="shared" si="3"/>
        <v>55</v>
      </c>
      <c r="I18" s="206">
        <f t="shared" si="3"/>
        <v>1</v>
      </c>
      <c r="J18" s="207">
        <f t="shared" si="3"/>
        <v>56</v>
      </c>
      <c r="K18" s="26"/>
      <c r="L18" s="26"/>
    </row>
    <row r="19" spans="1:12" ht="24.75" customHeight="1" hidden="1">
      <c r="A19" s="252" t="s">
        <v>43</v>
      </c>
      <c r="B19" s="8"/>
      <c r="C19" s="8"/>
      <c r="D19" s="15">
        <f>SUM(B19:C19)</f>
        <v>0</v>
      </c>
      <c r="E19" s="8"/>
      <c r="F19" s="8"/>
      <c r="G19" s="15">
        <f>SUM(E19:F19)</f>
        <v>0</v>
      </c>
      <c r="H19" s="206">
        <f t="shared" si="3"/>
        <v>0</v>
      </c>
      <c r="I19" s="206">
        <f t="shared" si="3"/>
        <v>0</v>
      </c>
      <c r="J19" s="207">
        <f t="shared" si="3"/>
        <v>0</v>
      </c>
      <c r="K19" s="26"/>
      <c r="L19" s="26"/>
    </row>
    <row r="20" spans="1:12" ht="29.25" customHeight="1" thickBot="1">
      <c r="A20" s="252" t="s">
        <v>44</v>
      </c>
      <c r="B20" s="8">
        <v>5</v>
      </c>
      <c r="C20" s="8"/>
      <c r="D20" s="15">
        <f>SUM(B20:C20)</f>
        <v>5</v>
      </c>
      <c r="E20" s="8"/>
      <c r="F20" s="8"/>
      <c r="G20" s="15">
        <f>SUM(E20:F20)</f>
        <v>0</v>
      </c>
      <c r="H20" s="206">
        <f t="shared" si="3"/>
        <v>5</v>
      </c>
      <c r="I20" s="206">
        <f t="shared" si="3"/>
        <v>0</v>
      </c>
      <c r="J20" s="207">
        <f t="shared" si="3"/>
        <v>5</v>
      </c>
      <c r="K20" s="26"/>
      <c r="L20" s="26"/>
    </row>
    <row r="21" spans="1:12" ht="43.5" customHeight="1" hidden="1">
      <c r="A21" s="191"/>
      <c r="B21" s="11">
        <v>0</v>
      </c>
      <c r="C21" s="74">
        <v>0</v>
      </c>
      <c r="D21" s="75">
        <f>SUM(B21:C21)</f>
        <v>0</v>
      </c>
      <c r="E21" s="11">
        <v>0</v>
      </c>
      <c r="F21" s="74">
        <v>0</v>
      </c>
      <c r="G21" s="75">
        <f>SUM(E21:F21)</f>
        <v>0</v>
      </c>
      <c r="H21" s="206">
        <f t="shared" si="3"/>
        <v>0</v>
      </c>
      <c r="I21" s="206">
        <f t="shared" si="3"/>
        <v>0</v>
      </c>
      <c r="J21" s="207">
        <f t="shared" si="3"/>
        <v>0</v>
      </c>
      <c r="K21" s="33"/>
      <c r="L21" s="33"/>
    </row>
    <row r="22" spans="1:12" ht="24.75" customHeight="1" thickBot="1">
      <c r="A22" s="2" t="s">
        <v>8</v>
      </c>
      <c r="B22" s="53">
        <f>SUM(B17:B21)</f>
        <v>97</v>
      </c>
      <c r="C22" s="53">
        <f aca="true" t="shared" si="4" ref="C22:J22">SUM(C17:C21)</f>
        <v>1</v>
      </c>
      <c r="D22" s="53">
        <f t="shared" si="4"/>
        <v>98</v>
      </c>
      <c r="E22" s="53">
        <f t="shared" si="4"/>
        <v>0</v>
      </c>
      <c r="F22" s="53">
        <f t="shared" si="4"/>
        <v>0</v>
      </c>
      <c r="G22" s="1">
        <f t="shared" si="4"/>
        <v>0</v>
      </c>
      <c r="H22" s="208">
        <f>SUM(H17:H21)</f>
        <v>97</v>
      </c>
      <c r="I22" s="208">
        <f>SUM(I17:I21)</f>
        <v>1</v>
      </c>
      <c r="J22" s="172">
        <f t="shared" si="4"/>
        <v>98</v>
      </c>
      <c r="K22" s="33"/>
      <c r="L22" s="33"/>
    </row>
    <row r="23" spans="1:12" ht="24.75" customHeight="1" thickBot="1">
      <c r="A23" s="220" t="s">
        <v>26</v>
      </c>
      <c r="B23" s="186"/>
      <c r="C23" s="187"/>
      <c r="D23" s="188"/>
      <c r="E23" s="186"/>
      <c r="F23" s="187"/>
      <c r="G23" s="195"/>
      <c r="H23" s="209"/>
      <c r="I23" s="210"/>
      <c r="J23" s="211"/>
      <c r="K23" s="26"/>
      <c r="L23" s="26"/>
    </row>
    <row r="24" spans="1:12" ht="24.75" customHeight="1">
      <c r="A24" s="252" t="s">
        <v>41</v>
      </c>
      <c r="B24" s="194">
        <v>1</v>
      </c>
      <c r="C24" s="13"/>
      <c r="D24" s="16">
        <f>SUM(B24:C24)</f>
        <v>1</v>
      </c>
      <c r="E24" s="12"/>
      <c r="F24" s="178"/>
      <c r="G24" s="16">
        <f>SUM(E24:F24)</f>
        <v>0</v>
      </c>
      <c r="H24" s="204">
        <f aca="true" t="shared" si="5" ref="H24:J28">B24+E24</f>
        <v>1</v>
      </c>
      <c r="I24" s="212">
        <f t="shared" si="5"/>
        <v>0</v>
      </c>
      <c r="J24" s="205">
        <f t="shared" si="5"/>
        <v>1</v>
      </c>
      <c r="K24" s="26"/>
      <c r="L24" s="26"/>
    </row>
    <row r="25" spans="1:12" ht="33" customHeight="1">
      <c r="A25" s="252" t="s">
        <v>42</v>
      </c>
      <c r="B25" s="192"/>
      <c r="C25" s="9"/>
      <c r="D25" s="15">
        <f>SUM(B25:C25)</f>
        <v>0</v>
      </c>
      <c r="E25" s="8"/>
      <c r="F25" s="14"/>
      <c r="G25" s="15">
        <f>SUM(E25:F25)</f>
        <v>0</v>
      </c>
      <c r="H25" s="213">
        <f t="shared" si="5"/>
        <v>0</v>
      </c>
      <c r="I25" s="214">
        <f t="shared" si="5"/>
        <v>0</v>
      </c>
      <c r="J25" s="215">
        <f t="shared" si="5"/>
        <v>0</v>
      </c>
      <c r="K25" s="26"/>
      <c r="L25" s="26"/>
    </row>
    <row r="26" spans="1:12" ht="24.75" customHeight="1" hidden="1">
      <c r="A26" s="252" t="s">
        <v>43</v>
      </c>
      <c r="B26" s="192"/>
      <c r="C26" s="9"/>
      <c r="D26" s="15">
        <f>SUM(B26:C26)</f>
        <v>0</v>
      </c>
      <c r="E26" s="8"/>
      <c r="F26" s="14"/>
      <c r="G26" s="15">
        <f>SUM(E26:F26)</f>
        <v>0</v>
      </c>
      <c r="H26" s="213">
        <f t="shared" si="5"/>
        <v>0</v>
      </c>
      <c r="I26" s="214">
        <f t="shared" si="5"/>
        <v>0</v>
      </c>
      <c r="J26" s="215">
        <f t="shared" si="5"/>
        <v>0</v>
      </c>
      <c r="K26" s="33"/>
      <c r="L26" s="33"/>
    </row>
    <row r="27" spans="1:12" ht="32.25" customHeight="1" thickBot="1">
      <c r="A27" s="252" t="s">
        <v>44</v>
      </c>
      <c r="B27" s="192"/>
      <c r="C27" s="9"/>
      <c r="D27" s="15">
        <f>SUM(B27:C27)</f>
        <v>0</v>
      </c>
      <c r="E27" s="8"/>
      <c r="F27" s="14"/>
      <c r="G27" s="15">
        <f>SUM(E27:F27)</f>
        <v>0</v>
      </c>
      <c r="H27" s="213">
        <f t="shared" si="5"/>
        <v>0</v>
      </c>
      <c r="I27" s="214">
        <f t="shared" si="5"/>
        <v>0</v>
      </c>
      <c r="J27" s="215">
        <f t="shared" si="5"/>
        <v>0</v>
      </c>
      <c r="K27" s="34"/>
      <c r="L27" s="34"/>
    </row>
    <row r="28" spans="1:12" ht="29.25" customHeight="1" hidden="1">
      <c r="A28" s="191"/>
      <c r="B28" s="192">
        <v>0</v>
      </c>
      <c r="C28" s="9">
        <v>0</v>
      </c>
      <c r="D28" s="15">
        <f>SUM(B28:C28)</f>
        <v>0</v>
      </c>
      <c r="E28" s="8">
        <v>0</v>
      </c>
      <c r="F28" s="14">
        <v>0</v>
      </c>
      <c r="G28" s="15">
        <f>SUM(E28:F28)</f>
        <v>0</v>
      </c>
      <c r="H28" s="216">
        <f t="shared" si="5"/>
        <v>0</v>
      </c>
      <c r="I28" s="217">
        <f t="shared" si="5"/>
        <v>0</v>
      </c>
      <c r="J28" s="218">
        <f t="shared" si="5"/>
        <v>0</v>
      </c>
      <c r="K28" s="33"/>
      <c r="L28" s="33"/>
    </row>
    <row r="29" spans="1:12" ht="36.75" customHeight="1" thickBot="1">
      <c r="A29" s="2" t="s">
        <v>13</v>
      </c>
      <c r="B29" s="47">
        <f aca="true" t="shared" si="6" ref="B29:J29">SUM(B24:B28)</f>
        <v>1</v>
      </c>
      <c r="C29" s="47">
        <f t="shared" si="6"/>
        <v>0</v>
      </c>
      <c r="D29" s="47">
        <f t="shared" si="6"/>
        <v>1</v>
      </c>
      <c r="E29" s="47">
        <f t="shared" si="6"/>
        <v>0</v>
      </c>
      <c r="F29" s="47">
        <f t="shared" si="6"/>
        <v>0</v>
      </c>
      <c r="G29" s="47">
        <f t="shared" si="6"/>
        <v>0</v>
      </c>
      <c r="H29" s="171">
        <f t="shared" si="6"/>
        <v>1</v>
      </c>
      <c r="I29" s="171">
        <f t="shared" si="6"/>
        <v>0</v>
      </c>
      <c r="J29" s="172">
        <f t="shared" si="6"/>
        <v>1</v>
      </c>
      <c r="K29" s="26"/>
      <c r="L29" s="26"/>
    </row>
    <row r="30" spans="1:12" ht="30" customHeight="1" thickBot="1">
      <c r="A30" s="35" t="s">
        <v>10</v>
      </c>
      <c r="B30" s="58">
        <f>B22</f>
        <v>97</v>
      </c>
      <c r="C30" s="58">
        <f aca="true" t="shared" si="7" ref="C30:J30">C22</f>
        <v>1</v>
      </c>
      <c r="D30" s="58">
        <f t="shared" si="7"/>
        <v>98</v>
      </c>
      <c r="E30" s="58">
        <f t="shared" si="7"/>
        <v>0</v>
      </c>
      <c r="F30" s="58">
        <f t="shared" si="7"/>
        <v>0</v>
      </c>
      <c r="G30" s="59">
        <f t="shared" si="7"/>
        <v>0</v>
      </c>
      <c r="H30" s="59">
        <f t="shared" si="7"/>
        <v>97</v>
      </c>
      <c r="I30" s="59">
        <f t="shared" si="7"/>
        <v>1</v>
      </c>
      <c r="J30" s="62">
        <f t="shared" si="7"/>
        <v>98</v>
      </c>
      <c r="K30" s="36"/>
      <c r="L30" s="36"/>
    </row>
    <row r="31" spans="1:12" ht="26.25" thickBot="1">
      <c r="A31" s="35" t="s">
        <v>14</v>
      </c>
      <c r="B31" s="58">
        <f aca="true" t="shared" si="8" ref="B31:J31">B29</f>
        <v>1</v>
      </c>
      <c r="C31" s="58">
        <f t="shared" si="8"/>
        <v>0</v>
      </c>
      <c r="D31" s="58">
        <f t="shared" si="8"/>
        <v>1</v>
      </c>
      <c r="E31" s="58">
        <f t="shared" si="8"/>
        <v>0</v>
      </c>
      <c r="F31" s="58">
        <f t="shared" si="8"/>
        <v>0</v>
      </c>
      <c r="G31" s="59">
        <f t="shared" si="8"/>
        <v>0</v>
      </c>
      <c r="H31" s="59">
        <f t="shared" si="8"/>
        <v>1</v>
      </c>
      <c r="I31" s="59">
        <f t="shared" si="8"/>
        <v>0</v>
      </c>
      <c r="J31" s="62">
        <f t="shared" si="8"/>
        <v>1</v>
      </c>
      <c r="K31" s="27"/>
      <c r="L31" s="27"/>
    </row>
    <row r="32" spans="1:12" ht="26.25" thickBot="1">
      <c r="A32" s="3" t="s">
        <v>15</v>
      </c>
      <c r="B32" s="60">
        <f aca="true" t="shared" si="9" ref="B32:J32">SUM(B30:B31)</f>
        <v>98</v>
      </c>
      <c r="C32" s="60">
        <f t="shared" si="9"/>
        <v>1</v>
      </c>
      <c r="D32" s="60">
        <f t="shared" si="9"/>
        <v>99</v>
      </c>
      <c r="E32" s="60">
        <f t="shared" si="9"/>
        <v>0</v>
      </c>
      <c r="F32" s="60">
        <f t="shared" si="9"/>
        <v>0</v>
      </c>
      <c r="G32" s="61">
        <f t="shared" si="9"/>
        <v>0</v>
      </c>
      <c r="H32" s="61">
        <f t="shared" si="9"/>
        <v>98</v>
      </c>
      <c r="I32" s="61">
        <f t="shared" si="9"/>
        <v>1</v>
      </c>
      <c r="J32" s="63">
        <f t="shared" si="9"/>
        <v>99</v>
      </c>
      <c r="K32" s="27"/>
      <c r="L32" s="27"/>
    </row>
    <row r="33" spans="1:12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1" ht="25.5" customHeight="1" hidden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30"/>
    </row>
    <row r="35" spans="1:13" ht="37.5" customHeight="1">
      <c r="A35" s="2429" t="s">
        <v>45</v>
      </c>
      <c r="B35" s="2429"/>
      <c r="C35" s="2429"/>
      <c r="D35" s="2429"/>
      <c r="E35" s="2429"/>
      <c r="F35" s="2429"/>
      <c r="G35" s="2429"/>
      <c r="H35" s="2429"/>
      <c r="I35" s="2429"/>
      <c r="J35" s="2429"/>
      <c r="K35" s="2429"/>
      <c r="L35" s="2429"/>
      <c r="M35" s="2429"/>
    </row>
    <row r="36" spans="2:13" ht="26.25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</sheetData>
  <sheetProtection/>
  <mergeCells count="10">
    <mergeCell ref="A35:M35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T36"/>
  <sheetViews>
    <sheetView zoomScale="50" zoomScaleNormal="50" zoomScalePageLayoutView="0" workbookViewId="0" topLeftCell="A1">
      <selection activeCell="H14" sqref="H14"/>
    </sheetView>
  </sheetViews>
  <sheetFormatPr defaultColWidth="9.00390625" defaultRowHeight="12.75"/>
  <cols>
    <col min="1" max="1" width="72.25390625" style="17" customWidth="1"/>
    <col min="2" max="2" width="13.875" style="17" customWidth="1"/>
    <col min="3" max="3" width="12.125" style="17" customWidth="1"/>
    <col min="4" max="4" width="11.00390625" style="17" customWidth="1"/>
    <col min="5" max="5" width="14.125" style="17" customWidth="1"/>
    <col min="6" max="6" width="11.875" style="17" customWidth="1"/>
    <col min="7" max="7" width="9.625" style="17" customWidth="1"/>
    <col min="8" max="8" width="14.75390625" style="17" customWidth="1"/>
    <col min="9" max="10" width="9.625" style="17" customWidth="1"/>
    <col min="11" max="11" width="14.25390625" style="17" customWidth="1"/>
    <col min="12" max="12" width="13.125" style="17" customWidth="1"/>
    <col min="13" max="15" width="10.75390625" style="17" customWidth="1"/>
    <col min="16" max="16" width="9.125" style="17" customWidth="1"/>
    <col min="17" max="17" width="12.875" style="17" customWidth="1"/>
    <col min="18" max="18" width="23.375" style="17" customWidth="1"/>
    <col min="19" max="20" width="9.125" style="17" customWidth="1"/>
    <col min="21" max="21" width="10.625" style="17" bestFit="1" customWidth="1"/>
    <col min="22" max="22" width="11.25390625" style="17" customWidth="1"/>
    <col min="23" max="16384" width="9.125" style="17" customWidth="1"/>
  </cols>
  <sheetData>
    <row r="1" spans="1:20" ht="25.5" customHeight="1">
      <c r="A1" s="2416"/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  <c r="R1" s="2416"/>
      <c r="S1" s="2416"/>
      <c r="T1" s="2416"/>
    </row>
    <row r="2" spans="1:16" ht="29.25" customHeight="1">
      <c r="A2" s="2416" t="s">
        <v>33</v>
      </c>
      <c r="B2" s="2416"/>
      <c r="C2" s="2416"/>
      <c r="D2" s="2416"/>
      <c r="E2" s="2416"/>
      <c r="F2" s="2416"/>
      <c r="G2" s="2416"/>
      <c r="H2" s="2416"/>
      <c r="I2" s="2416"/>
      <c r="J2" s="2416"/>
      <c r="K2" s="2416"/>
      <c r="L2" s="2416"/>
      <c r="M2" s="2416"/>
      <c r="N2" s="2416"/>
      <c r="O2" s="2416"/>
      <c r="P2" s="2416"/>
    </row>
    <row r="3" spans="1:15" ht="24.75" customHeight="1">
      <c r="A3" s="2416" t="s">
        <v>357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49"/>
      <c r="O3" s="49"/>
    </row>
    <row r="4" ht="33" customHeight="1" thickBot="1">
      <c r="A4" s="18"/>
    </row>
    <row r="5" spans="1:15" ht="33" customHeight="1" thickBot="1">
      <c r="A5" s="2418" t="s">
        <v>9</v>
      </c>
      <c r="B5" s="2433" t="s">
        <v>19</v>
      </c>
      <c r="C5" s="2434"/>
      <c r="D5" s="2435"/>
      <c r="E5" s="2433" t="s">
        <v>20</v>
      </c>
      <c r="F5" s="2434"/>
      <c r="G5" s="2435"/>
      <c r="H5" s="2433" t="s">
        <v>32</v>
      </c>
      <c r="I5" s="2434"/>
      <c r="J5" s="2435"/>
      <c r="K5" s="2409" t="s">
        <v>21</v>
      </c>
      <c r="L5" s="2410"/>
      <c r="M5" s="2411"/>
      <c r="N5" s="32"/>
      <c r="O5" s="32"/>
    </row>
    <row r="6" spans="1:15" ht="33" customHeight="1" thickBot="1">
      <c r="A6" s="2419"/>
      <c r="B6" s="2436" t="s">
        <v>5</v>
      </c>
      <c r="C6" s="2437"/>
      <c r="D6" s="2438"/>
      <c r="E6" s="2436" t="s">
        <v>5</v>
      </c>
      <c r="F6" s="2437"/>
      <c r="G6" s="2438"/>
      <c r="H6" s="2436" t="s">
        <v>5</v>
      </c>
      <c r="I6" s="2437"/>
      <c r="J6" s="2438"/>
      <c r="K6" s="2412"/>
      <c r="L6" s="2413"/>
      <c r="M6" s="2414"/>
      <c r="N6" s="32"/>
      <c r="O6" s="32"/>
    </row>
    <row r="7" spans="1:15" ht="99.75" customHeight="1" thickBot="1">
      <c r="A7" s="2439"/>
      <c r="B7" s="219" t="s">
        <v>27</v>
      </c>
      <c r="C7" s="222" t="s">
        <v>28</v>
      </c>
      <c r="D7" s="224" t="s">
        <v>4</v>
      </c>
      <c r="E7" s="219" t="s">
        <v>27</v>
      </c>
      <c r="F7" s="222" t="s">
        <v>28</v>
      </c>
      <c r="G7" s="224" t="s">
        <v>4</v>
      </c>
      <c r="H7" s="219" t="s">
        <v>27</v>
      </c>
      <c r="I7" s="222" t="s">
        <v>28</v>
      </c>
      <c r="J7" s="224" t="s">
        <v>4</v>
      </c>
      <c r="K7" s="219" t="s">
        <v>27</v>
      </c>
      <c r="L7" s="222" t="s">
        <v>28</v>
      </c>
      <c r="M7" s="224" t="s">
        <v>4</v>
      </c>
      <c r="N7" s="32"/>
      <c r="O7" s="32"/>
    </row>
    <row r="8" spans="1:15" ht="36.75" customHeight="1">
      <c r="A8" s="155" t="s">
        <v>22</v>
      </c>
      <c r="B8" s="71"/>
      <c r="C8" s="69"/>
      <c r="D8" s="232"/>
      <c r="E8" s="71"/>
      <c r="F8" s="69"/>
      <c r="G8" s="16"/>
      <c r="H8" s="76"/>
      <c r="I8" s="233"/>
      <c r="J8" s="234"/>
      <c r="K8" s="154"/>
      <c r="L8" s="78"/>
      <c r="M8" s="79"/>
      <c r="N8" s="32"/>
      <c r="O8" s="32"/>
    </row>
    <row r="9" spans="1:15" ht="29.25" customHeight="1">
      <c r="A9" s="252" t="s">
        <v>42</v>
      </c>
      <c r="B9" s="99">
        <f>B17+B17</f>
        <v>0</v>
      </c>
      <c r="C9" s="93">
        <f aca="true" t="shared" si="0" ref="B9:J13">C25+C17</f>
        <v>17</v>
      </c>
      <c r="D9" s="94">
        <f>D25+D17</f>
        <v>17</v>
      </c>
      <c r="E9" s="99">
        <f t="shared" si="0"/>
        <v>1</v>
      </c>
      <c r="F9" s="93">
        <f t="shared" si="0"/>
        <v>46</v>
      </c>
      <c r="G9" s="94">
        <f t="shared" si="0"/>
        <v>47</v>
      </c>
      <c r="H9" s="99">
        <f t="shared" si="0"/>
        <v>0</v>
      </c>
      <c r="I9" s="93">
        <f t="shared" si="0"/>
        <v>0</v>
      </c>
      <c r="J9" s="94">
        <f t="shared" si="0"/>
        <v>0</v>
      </c>
      <c r="K9" s="253">
        <f aca="true" t="shared" si="1" ref="K9:M13">B9+E9+H9</f>
        <v>1</v>
      </c>
      <c r="L9" s="254">
        <f t="shared" si="1"/>
        <v>63</v>
      </c>
      <c r="M9" s="255">
        <f t="shared" si="1"/>
        <v>64</v>
      </c>
      <c r="N9" s="32"/>
      <c r="O9" s="32"/>
    </row>
    <row r="10" spans="1:15" ht="27.75" customHeight="1" hidden="1">
      <c r="A10" s="252" t="s">
        <v>43</v>
      </c>
      <c r="B10" s="99">
        <f t="shared" si="0"/>
        <v>0</v>
      </c>
      <c r="C10" s="93">
        <f t="shared" si="0"/>
        <v>0</v>
      </c>
      <c r="D10" s="94">
        <f t="shared" si="0"/>
        <v>0</v>
      </c>
      <c r="E10" s="99">
        <f t="shared" si="0"/>
        <v>0</v>
      </c>
      <c r="F10" s="93">
        <f t="shared" si="0"/>
        <v>0</v>
      </c>
      <c r="G10" s="94">
        <f t="shared" si="0"/>
        <v>0</v>
      </c>
      <c r="H10" s="99">
        <f t="shared" si="0"/>
        <v>0</v>
      </c>
      <c r="I10" s="93">
        <f t="shared" si="0"/>
        <v>0</v>
      </c>
      <c r="J10" s="94">
        <f t="shared" si="0"/>
        <v>0</v>
      </c>
      <c r="K10" s="253">
        <f t="shared" si="1"/>
        <v>0</v>
      </c>
      <c r="L10" s="254">
        <f t="shared" si="1"/>
        <v>0</v>
      </c>
      <c r="M10" s="255">
        <f t="shared" si="1"/>
        <v>0</v>
      </c>
      <c r="N10" s="32"/>
      <c r="O10" s="32"/>
    </row>
    <row r="11" spans="1:15" ht="27.75" customHeight="1" thickBot="1">
      <c r="A11" s="252" t="s">
        <v>44</v>
      </c>
      <c r="B11" s="99">
        <f t="shared" si="0"/>
        <v>0</v>
      </c>
      <c r="C11" s="93">
        <f t="shared" si="0"/>
        <v>1</v>
      </c>
      <c r="D11" s="94">
        <f t="shared" si="0"/>
        <v>1</v>
      </c>
      <c r="E11" s="99">
        <f t="shared" si="0"/>
        <v>0</v>
      </c>
      <c r="F11" s="93">
        <f t="shared" si="0"/>
        <v>0</v>
      </c>
      <c r="G11" s="94">
        <f t="shared" si="0"/>
        <v>0</v>
      </c>
      <c r="H11" s="99">
        <f t="shared" si="0"/>
        <v>0</v>
      </c>
      <c r="I11" s="93">
        <f t="shared" si="0"/>
        <v>0</v>
      </c>
      <c r="J11" s="94">
        <f t="shared" si="0"/>
        <v>0</v>
      </c>
      <c r="K11" s="253">
        <f t="shared" si="1"/>
        <v>0</v>
      </c>
      <c r="L11" s="254">
        <f t="shared" si="1"/>
        <v>1</v>
      </c>
      <c r="M11" s="255">
        <f t="shared" si="1"/>
        <v>1</v>
      </c>
      <c r="N11" s="32"/>
      <c r="O11" s="32"/>
    </row>
    <row r="12" spans="1:15" ht="30.75" customHeight="1" hidden="1">
      <c r="A12" s="190"/>
      <c r="B12" s="99"/>
      <c r="C12" s="93"/>
      <c r="D12" s="94"/>
      <c r="E12" s="99">
        <f t="shared" si="0"/>
        <v>0</v>
      </c>
      <c r="F12" s="93">
        <f t="shared" si="0"/>
        <v>0</v>
      </c>
      <c r="G12" s="94">
        <f t="shared" si="0"/>
        <v>0</v>
      </c>
      <c r="H12" s="99">
        <f t="shared" si="0"/>
        <v>0</v>
      </c>
      <c r="I12" s="93">
        <f t="shared" si="0"/>
        <v>0</v>
      </c>
      <c r="J12" s="94">
        <f t="shared" si="0"/>
        <v>0</v>
      </c>
      <c r="K12" s="253">
        <f t="shared" si="1"/>
        <v>0</v>
      </c>
      <c r="L12" s="254">
        <f t="shared" si="1"/>
        <v>0</v>
      </c>
      <c r="M12" s="255">
        <f t="shared" si="1"/>
        <v>0</v>
      </c>
      <c r="N12" s="32"/>
      <c r="O12" s="32"/>
    </row>
    <row r="13" spans="1:15" ht="32.25" customHeight="1" hidden="1">
      <c r="A13" s="191"/>
      <c r="B13" s="99">
        <f>B28+B20</f>
        <v>0</v>
      </c>
      <c r="C13" s="93">
        <f>C28+C20</f>
        <v>0</v>
      </c>
      <c r="D13" s="94">
        <f>D28+D20</f>
        <v>0</v>
      </c>
      <c r="E13" s="99">
        <f t="shared" si="0"/>
        <v>0</v>
      </c>
      <c r="F13" s="93">
        <f t="shared" si="0"/>
        <v>0</v>
      </c>
      <c r="G13" s="94">
        <f t="shared" si="0"/>
        <v>0</v>
      </c>
      <c r="H13" s="99">
        <f t="shared" si="0"/>
        <v>0</v>
      </c>
      <c r="I13" s="93">
        <f t="shared" si="0"/>
        <v>0</v>
      </c>
      <c r="J13" s="94">
        <f t="shared" si="0"/>
        <v>0</v>
      </c>
      <c r="K13" s="253">
        <f t="shared" si="1"/>
        <v>0</v>
      </c>
      <c r="L13" s="254">
        <f t="shared" si="1"/>
        <v>0</v>
      </c>
      <c r="M13" s="255">
        <f t="shared" si="1"/>
        <v>0</v>
      </c>
      <c r="N13" s="32"/>
      <c r="O13" s="32"/>
    </row>
    <row r="14" spans="1:15" ht="56.25" customHeight="1" thickBot="1">
      <c r="A14" s="19" t="s">
        <v>12</v>
      </c>
      <c r="B14" s="58">
        <f>SUM(B8:B13)</f>
        <v>0</v>
      </c>
      <c r="C14" s="58">
        <f aca="true" t="shared" si="2" ref="C14:M14">SUM(C8:C13)</f>
        <v>18</v>
      </c>
      <c r="D14" s="58">
        <f t="shared" si="2"/>
        <v>18</v>
      </c>
      <c r="E14" s="58">
        <f t="shared" si="2"/>
        <v>1</v>
      </c>
      <c r="F14" s="58">
        <f t="shared" si="2"/>
        <v>46</v>
      </c>
      <c r="G14" s="58">
        <f t="shared" si="2"/>
        <v>47</v>
      </c>
      <c r="H14" s="58">
        <f t="shared" si="2"/>
        <v>0</v>
      </c>
      <c r="I14" s="58">
        <f t="shared" si="2"/>
        <v>0</v>
      </c>
      <c r="J14" s="58">
        <f t="shared" si="2"/>
        <v>0</v>
      </c>
      <c r="K14" s="58">
        <f t="shared" si="2"/>
        <v>1</v>
      </c>
      <c r="L14" s="58">
        <f t="shared" si="2"/>
        <v>64</v>
      </c>
      <c r="M14" s="62">
        <f t="shared" si="2"/>
        <v>65</v>
      </c>
      <c r="N14" s="32"/>
      <c r="O14" s="32"/>
    </row>
    <row r="15" spans="1:15" ht="27" customHeight="1" thickBot="1">
      <c r="A15" s="19" t="s">
        <v>23</v>
      </c>
      <c r="B15" s="56"/>
      <c r="C15" s="161"/>
      <c r="D15" s="162"/>
      <c r="E15" s="56"/>
      <c r="F15" s="161"/>
      <c r="G15" s="162"/>
      <c r="H15" s="56"/>
      <c r="I15" s="161"/>
      <c r="J15" s="162"/>
      <c r="K15" s="57"/>
      <c r="L15" s="161"/>
      <c r="M15" s="163"/>
      <c r="N15" s="32"/>
      <c r="O15" s="32"/>
    </row>
    <row r="16" spans="1:15" ht="31.5" customHeight="1" thickBot="1">
      <c r="A16" s="41" t="s">
        <v>11</v>
      </c>
      <c r="B16" s="4"/>
      <c r="C16" s="6"/>
      <c r="D16" s="21"/>
      <c r="E16" s="4"/>
      <c r="F16" s="6"/>
      <c r="G16" s="21"/>
      <c r="H16" s="4"/>
      <c r="I16" s="6"/>
      <c r="J16" s="21"/>
      <c r="K16" s="256"/>
      <c r="L16" s="5"/>
      <c r="M16" s="257"/>
      <c r="N16" s="29"/>
      <c r="O16" s="29"/>
    </row>
    <row r="17" spans="1:15" ht="24.75" customHeight="1">
      <c r="A17" s="252" t="s">
        <v>42</v>
      </c>
      <c r="B17" s="229"/>
      <c r="C17" s="229">
        <v>17</v>
      </c>
      <c r="D17" s="230">
        <f>SUM(B17:C17)</f>
        <v>17</v>
      </c>
      <c r="E17" s="229">
        <v>1</v>
      </c>
      <c r="F17" s="229">
        <v>46</v>
      </c>
      <c r="G17" s="230">
        <f>SUM(E17:F17)</f>
        <v>47</v>
      </c>
      <c r="H17" s="229">
        <v>0</v>
      </c>
      <c r="I17" s="229">
        <v>0</v>
      </c>
      <c r="J17" s="230">
        <f>SUM(H17:I17)</f>
        <v>0</v>
      </c>
      <c r="K17" s="204">
        <f aca="true" t="shared" si="3" ref="K17:M21">B17+E17+H17</f>
        <v>1</v>
      </c>
      <c r="L17" s="212">
        <f t="shared" si="3"/>
        <v>63</v>
      </c>
      <c r="M17" s="205">
        <f t="shared" si="3"/>
        <v>64</v>
      </c>
      <c r="N17" s="26"/>
      <c r="O17" s="26"/>
    </row>
    <row r="18" spans="1:15" ht="24.75" customHeight="1" hidden="1">
      <c r="A18" s="252" t="s">
        <v>43</v>
      </c>
      <c r="B18" s="242"/>
      <c r="C18" s="242"/>
      <c r="D18" s="82">
        <f>SUM(B18:C18)</f>
        <v>0</v>
      </c>
      <c r="E18" s="242"/>
      <c r="F18" s="242"/>
      <c r="G18" s="82">
        <f>SUM(E18:F18)</f>
        <v>0</v>
      </c>
      <c r="H18" s="242">
        <v>0</v>
      </c>
      <c r="I18" s="242">
        <v>0</v>
      </c>
      <c r="J18" s="82">
        <f>SUM(H18:I18)</f>
        <v>0</v>
      </c>
      <c r="K18" s="206">
        <f t="shared" si="3"/>
        <v>0</v>
      </c>
      <c r="L18" s="235">
        <f t="shared" si="3"/>
        <v>0</v>
      </c>
      <c r="M18" s="207">
        <f t="shared" si="3"/>
        <v>0</v>
      </c>
      <c r="N18" s="26"/>
      <c r="O18" s="26"/>
    </row>
    <row r="19" spans="1:15" ht="24.75" customHeight="1" thickBot="1">
      <c r="A19" s="252" t="s">
        <v>44</v>
      </c>
      <c r="B19" s="242"/>
      <c r="C19" s="242">
        <v>1</v>
      </c>
      <c r="D19" s="82">
        <f>SUM(B19:C19)</f>
        <v>1</v>
      </c>
      <c r="E19" s="242"/>
      <c r="F19" s="242"/>
      <c r="G19" s="82">
        <f>SUM(E19:F19)</f>
        <v>0</v>
      </c>
      <c r="H19" s="242">
        <v>0</v>
      </c>
      <c r="I19" s="242">
        <v>0</v>
      </c>
      <c r="J19" s="82">
        <f>SUM(H19:I19)</f>
        <v>0</v>
      </c>
      <c r="K19" s="206">
        <f t="shared" si="3"/>
        <v>0</v>
      </c>
      <c r="L19" s="235">
        <f t="shared" si="3"/>
        <v>1</v>
      </c>
      <c r="M19" s="207">
        <f t="shared" si="3"/>
        <v>1</v>
      </c>
      <c r="N19" s="26"/>
      <c r="O19" s="26"/>
    </row>
    <row r="20" spans="1:15" ht="29.25" customHeight="1" hidden="1">
      <c r="A20" s="190"/>
      <c r="B20" s="242">
        <v>0</v>
      </c>
      <c r="C20" s="242">
        <v>0</v>
      </c>
      <c r="D20" s="82">
        <f>SUM(B20:C20)</f>
        <v>0</v>
      </c>
      <c r="E20" s="242">
        <v>0</v>
      </c>
      <c r="F20" s="242">
        <v>0</v>
      </c>
      <c r="G20" s="82">
        <f>SUM(E20:F20)</f>
        <v>0</v>
      </c>
      <c r="H20" s="242">
        <v>0</v>
      </c>
      <c r="I20" s="242">
        <v>0</v>
      </c>
      <c r="J20" s="82">
        <f>SUM(H20:I20)</f>
        <v>0</v>
      </c>
      <c r="K20" s="206">
        <f t="shared" si="3"/>
        <v>0</v>
      </c>
      <c r="L20" s="235">
        <f t="shared" si="3"/>
        <v>0</v>
      </c>
      <c r="M20" s="207">
        <f t="shared" si="3"/>
        <v>0</v>
      </c>
      <c r="N20" s="26"/>
      <c r="O20" s="26"/>
    </row>
    <row r="21" spans="1:15" ht="43.5" customHeight="1" hidden="1">
      <c r="A21" s="191"/>
      <c r="B21" s="258">
        <v>0</v>
      </c>
      <c r="C21" s="259">
        <v>0</v>
      </c>
      <c r="D21" s="260">
        <f>SUM(B21:C21)</f>
        <v>0</v>
      </c>
      <c r="E21" s="258">
        <v>0</v>
      </c>
      <c r="F21" s="259">
        <v>0</v>
      </c>
      <c r="G21" s="260">
        <f>SUM(E21:F21)</f>
        <v>0</v>
      </c>
      <c r="H21" s="258">
        <v>0</v>
      </c>
      <c r="I21" s="259">
        <v>0</v>
      </c>
      <c r="J21" s="260">
        <f>SUM(H21:I21)</f>
        <v>0</v>
      </c>
      <c r="K21" s="206">
        <f t="shared" si="3"/>
        <v>0</v>
      </c>
      <c r="L21" s="235">
        <f t="shared" si="3"/>
        <v>0</v>
      </c>
      <c r="M21" s="207">
        <f t="shared" si="3"/>
        <v>0</v>
      </c>
      <c r="N21" s="33"/>
      <c r="O21" s="33"/>
    </row>
    <row r="22" spans="1:15" ht="24.75" customHeight="1" thickBot="1">
      <c r="A22" s="2" t="s">
        <v>8</v>
      </c>
      <c r="B22" s="208">
        <f>SUM(B17:B21)</f>
        <v>0</v>
      </c>
      <c r="C22" s="208">
        <f>SUM(C17:C21)</f>
        <v>18</v>
      </c>
      <c r="D22" s="208">
        <f>SUM(D17:D21)</f>
        <v>18</v>
      </c>
      <c r="E22" s="208">
        <f aca="true" t="shared" si="4" ref="E22:M22">SUM(E17:E21)</f>
        <v>1</v>
      </c>
      <c r="F22" s="208">
        <f t="shared" si="4"/>
        <v>46</v>
      </c>
      <c r="G22" s="172">
        <f t="shared" si="4"/>
        <v>47</v>
      </c>
      <c r="H22" s="208">
        <f>SUM(H17:H21)</f>
        <v>0</v>
      </c>
      <c r="I22" s="208">
        <f>SUM(I17:I21)</f>
        <v>0</v>
      </c>
      <c r="J22" s="172">
        <f>SUM(J17:J21)</f>
        <v>0</v>
      </c>
      <c r="K22" s="208">
        <f t="shared" si="4"/>
        <v>1</v>
      </c>
      <c r="L22" s="208">
        <f t="shared" si="4"/>
        <v>64</v>
      </c>
      <c r="M22" s="172">
        <f t="shared" si="4"/>
        <v>65</v>
      </c>
      <c r="N22" s="33"/>
      <c r="O22" s="33"/>
    </row>
    <row r="23" spans="1:15" ht="24.75" customHeight="1">
      <c r="A23" s="220" t="s">
        <v>26</v>
      </c>
      <c r="B23" s="236"/>
      <c r="C23" s="237"/>
      <c r="D23" s="238"/>
      <c r="E23" s="236"/>
      <c r="F23" s="237"/>
      <c r="G23" s="238"/>
      <c r="H23" s="239"/>
      <c r="I23" s="240"/>
      <c r="J23" s="241"/>
      <c r="K23" s="209"/>
      <c r="L23" s="210"/>
      <c r="M23" s="211"/>
      <c r="N23" s="26"/>
      <c r="O23" s="26"/>
    </row>
    <row r="24" spans="1:15" ht="24.75" customHeight="1">
      <c r="A24" s="252" t="s">
        <v>42</v>
      </c>
      <c r="B24" s="99">
        <v>0</v>
      </c>
      <c r="C24" s="93">
        <v>0</v>
      </c>
      <c r="D24" s="82">
        <f>SUM(B24:C24)</f>
        <v>0</v>
      </c>
      <c r="E24" s="242">
        <v>0</v>
      </c>
      <c r="F24" s="94">
        <v>0</v>
      </c>
      <c r="G24" s="82">
        <f>SUM(E24:F24)</f>
        <v>0</v>
      </c>
      <c r="H24" s="242">
        <v>0</v>
      </c>
      <c r="I24" s="242">
        <v>0</v>
      </c>
      <c r="J24" s="82">
        <f>SUM(H24:I24)</f>
        <v>0</v>
      </c>
      <c r="K24" s="206">
        <f aca="true" t="shared" si="5" ref="K24:M28">B24+E24+H24</f>
        <v>0</v>
      </c>
      <c r="L24" s="235">
        <f t="shared" si="5"/>
        <v>0</v>
      </c>
      <c r="M24" s="207">
        <f t="shared" si="5"/>
        <v>0</v>
      </c>
      <c r="N24" s="26"/>
      <c r="O24" s="26"/>
    </row>
    <row r="25" spans="1:15" ht="33" customHeight="1" hidden="1">
      <c r="A25" s="252" t="s">
        <v>43</v>
      </c>
      <c r="B25" s="99">
        <v>0</v>
      </c>
      <c r="C25" s="93">
        <v>0</v>
      </c>
      <c r="D25" s="82">
        <f>SUM(B25:C25)</f>
        <v>0</v>
      </c>
      <c r="E25" s="242">
        <v>0</v>
      </c>
      <c r="F25" s="94">
        <v>0</v>
      </c>
      <c r="G25" s="82">
        <f>SUM(E25:F25)</f>
        <v>0</v>
      </c>
      <c r="H25" s="242">
        <v>0</v>
      </c>
      <c r="I25" s="242">
        <v>0</v>
      </c>
      <c r="J25" s="82">
        <f>SUM(H25:I25)</f>
        <v>0</v>
      </c>
      <c r="K25" s="206">
        <f t="shared" si="5"/>
        <v>0</v>
      </c>
      <c r="L25" s="235">
        <f t="shared" si="5"/>
        <v>0</v>
      </c>
      <c r="M25" s="207">
        <f t="shared" si="5"/>
        <v>0</v>
      </c>
      <c r="N25" s="26"/>
      <c r="O25" s="26"/>
    </row>
    <row r="26" spans="1:15" ht="24.75" customHeight="1" thickBot="1">
      <c r="A26" s="252" t="s">
        <v>44</v>
      </c>
      <c r="B26" s="99">
        <v>0</v>
      </c>
      <c r="C26" s="93">
        <v>0</v>
      </c>
      <c r="D26" s="82">
        <f>SUM(B26:C26)</f>
        <v>0</v>
      </c>
      <c r="E26" s="242">
        <v>0</v>
      </c>
      <c r="F26" s="94">
        <v>0</v>
      </c>
      <c r="G26" s="82">
        <f>SUM(E26:F26)</f>
        <v>0</v>
      </c>
      <c r="H26" s="242">
        <v>0</v>
      </c>
      <c r="I26" s="242">
        <v>0</v>
      </c>
      <c r="J26" s="82">
        <f>SUM(H26:I26)</f>
        <v>0</v>
      </c>
      <c r="K26" s="206">
        <f t="shared" si="5"/>
        <v>0</v>
      </c>
      <c r="L26" s="235">
        <f t="shared" si="5"/>
        <v>0</v>
      </c>
      <c r="M26" s="207">
        <f t="shared" si="5"/>
        <v>0</v>
      </c>
      <c r="N26" s="33"/>
      <c r="O26" s="33"/>
    </row>
    <row r="27" spans="1:15" ht="32.25" customHeight="1" hidden="1">
      <c r="A27" s="190"/>
      <c r="B27" s="99">
        <v>0</v>
      </c>
      <c r="C27" s="93">
        <v>0</v>
      </c>
      <c r="D27" s="82">
        <f>SUM(B27:C27)</f>
        <v>0</v>
      </c>
      <c r="E27" s="242">
        <v>0</v>
      </c>
      <c r="F27" s="94">
        <v>0</v>
      </c>
      <c r="G27" s="82">
        <f>SUM(E27:F27)</f>
        <v>0</v>
      </c>
      <c r="H27" s="242">
        <v>0</v>
      </c>
      <c r="I27" s="242">
        <v>0</v>
      </c>
      <c r="J27" s="82">
        <f>SUM(H27:I27)</f>
        <v>0</v>
      </c>
      <c r="K27" s="206">
        <f t="shared" si="5"/>
        <v>0</v>
      </c>
      <c r="L27" s="235">
        <f t="shared" si="5"/>
        <v>0</v>
      </c>
      <c r="M27" s="207">
        <f t="shared" si="5"/>
        <v>0</v>
      </c>
      <c r="N27" s="34"/>
      <c r="O27" s="34"/>
    </row>
    <row r="28" spans="1:15" ht="29.25" customHeight="1" hidden="1">
      <c r="A28" s="191"/>
      <c r="B28" s="99">
        <v>0</v>
      </c>
      <c r="C28" s="93">
        <v>0</v>
      </c>
      <c r="D28" s="82">
        <f>SUM(B28:C28)</f>
        <v>0</v>
      </c>
      <c r="E28" s="242">
        <v>0</v>
      </c>
      <c r="F28" s="94">
        <v>0</v>
      </c>
      <c r="G28" s="82">
        <f>SUM(E28:F28)</f>
        <v>0</v>
      </c>
      <c r="H28" s="242">
        <v>0</v>
      </c>
      <c r="I28" s="242">
        <v>0</v>
      </c>
      <c r="J28" s="82">
        <f>SUM(H28:I28)</f>
        <v>0</v>
      </c>
      <c r="K28" s="206">
        <f t="shared" si="5"/>
        <v>0</v>
      </c>
      <c r="L28" s="235">
        <f t="shared" si="5"/>
        <v>0</v>
      </c>
      <c r="M28" s="207">
        <f t="shared" si="5"/>
        <v>0</v>
      </c>
      <c r="N28" s="33"/>
      <c r="O28" s="33"/>
    </row>
    <row r="29" spans="1:15" ht="54.75" customHeight="1" thickBot="1">
      <c r="A29" s="2" t="s">
        <v>13</v>
      </c>
      <c r="B29" s="171">
        <f aca="true" t="shared" si="6" ref="B29:M29">SUM(B24:B28)</f>
        <v>0</v>
      </c>
      <c r="C29" s="171">
        <f t="shared" si="6"/>
        <v>0</v>
      </c>
      <c r="D29" s="171">
        <f t="shared" si="6"/>
        <v>0</v>
      </c>
      <c r="E29" s="171">
        <f t="shared" si="6"/>
        <v>0</v>
      </c>
      <c r="F29" s="171">
        <f t="shared" si="6"/>
        <v>0</v>
      </c>
      <c r="G29" s="171">
        <f t="shared" si="6"/>
        <v>0</v>
      </c>
      <c r="H29" s="243">
        <f t="shared" si="6"/>
        <v>0</v>
      </c>
      <c r="I29" s="243">
        <f t="shared" si="6"/>
        <v>0</v>
      </c>
      <c r="J29" s="243">
        <f t="shared" si="6"/>
        <v>0</v>
      </c>
      <c r="K29" s="171">
        <f t="shared" si="6"/>
        <v>0</v>
      </c>
      <c r="L29" s="171">
        <f t="shared" si="6"/>
        <v>0</v>
      </c>
      <c r="M29" s="172">
        <f t="shared" si="6"/>
        <v>0</v>
      </c>
      <c r="N29" s="26"/>
      <c r="O29" s="26"/>
    </row>
    <row r="30" spans="1:15" ht="30" customHeight="1" thickBot="1">
      <c r="A30" s="35" t="s">
        <v>10</v>
      </c>
      <c r="B30" s="58">
        <f aca="true" t="shared" si="7" ref="B30:M30">B22</f>
        <v>0</v>
      </c>
      <c r="C30" s="58">
        <f t="shared" si="7"/>
        <v>18</v>
      </c>
      <c r="D30" s="58">
        <f t="shared" si="7"/>
        <v>18</v>
      </c>
      <c r="E30" s="58">
        <f t="shared" si="7"/>
        <v>1</v>
      </c>
      <c r="F30" s="58">
        <f t="shared" si="7"/>
        <v>46</v>
      </c>
      <c r="G30" s="59">
        <f t="shared" si="7"/>
        <v>47</v>
      </c>
      <c r="H30" s="59">
        <f t="shared" si="7"/>
        <v>0</v>
      </c>
      <c r="I30" s="59">
        <f t="shared" si="7"/>
        <v>0</v>
      </c>
      <c r="J30" s="59">
        <f t="shared" si="7"/>
        <v>0</v>
      </c>
      <c r="K30" s="59">
        <f t="shared" si="7"/>
        <v>1</v>
      </c>
      <c r="L30" s="59">
        <f t="shared" si="7"/>
        <v>64</v>
      </c>
      <c r="M30" s="62">
        <f t="shared" si="7"/>
        <v>65</v>
      </c>
      <c r="N30" s="36"/>
      <c r="O30" s="36"/>
    </row>
    <row r="31" spans="1:15" ht="36.75" thickBot="1">
      <c r="A31" s="35" t="s">
        <v>14</v>
      </c>
      <c r="B31" s="58">
        <f aca="true" t="shared" si="8" ref="B31:M31">B29</f>
        <v>0</v>
      </c>
      <c r="C31" s="58">
        <f t="shared" si="8"/>
        <v>0</v>
      </c>
      <c r="D31" s="58">
        <f t="shared" si="8"/>
        <v>0</v>
      </c>
      <c r="E31" s="58">
        <f t="shared" si="8"/>
        <v>0</v>
      </c>
      <c r="F31" s="58">
        <f t="shared" si="8"/>
        <v>0</v>
      </c>
      <c r="G31" s="59">
        <f t="shared" si="8"/>
        <v>0</v>
      </c>
      <c r="H31" s="59">
        <f t="shared" si="8"/>
        <v>0</v>
      </c>
      <c r="I31" s="59">
        <f t="shared" si="8"/>
        <v>0</v>
      </c>
      <c r="J31" s="59">
        <f t="shared" si="8"/>
        <v>0</v>
      </c>
      <c r="K31" s="59">
        <f t="shared" si="8"/>
        <v>0</v>
      </c>
      <c r="L31" s="59">
        <f t="shared" si="8"/>
        <v>0</v>
      </c>
      <c r="M31" s="62">
        <f t="shared" si="8"/>
        <v>0</v>
      </c>
      <c r="N31" s="27"/>
      <c r="O31" s="27"/>
    </row>
    <row r="32" spans="1:15" ht="26.25" thickBot="1">
      <c r="A32" s="3" t="s">
        <v>15</v>
      </c>
      <c r="B32" s="60">
        <f aca="true" t="shared" si="9" ref="B32:M32">SUM(B30:B31)</f>
        <v>0</v>
      </c>
      <c r="C32" s="60">
        <f t="shared" si="9"/>
        <v>18</v>
      </c>
      <c r="D32" s="60">
        <f t="shared" si="9"/>
        <v>18</v>
      </c>
      <c r="E32" s="60">
        <f t="shared" si="9"/>
        <v>1</v>
      </c>
      <c r="F32" s="60">
        <f t="shared" si="9"/>
        <v>46</v>
      </c>
      <c r="G32" s="61">
        <f t="shared" si="9"/>
        <v>47</v>
      </c>
      <c r="H32" s="61">
        <f t="shared" si="9"/>
        <v>0</v>
      </c>
      <c r="I32" s="61">
        <f t="shared" si="9"/>
        <v>0</v>
      </c>
      <c r="J32" s="61">
        <f t="shared" si="9"/>
        <v>0</v>
      </c>
      <c r="K32" s="61">
        <f t="shared" si="9"/>
        <v>1</v>
      </c>
      <c r="L32" s="61">
        <f t="shared" si="9"/>
        <v>64</v>
      </c>
      <c r="M32" s="63">
        <f t="shared" si="9"/>
        <v>65</v>
      </c>
      <c r="N32" s="27"/>
      <c r="O32" s="27"/>
    </row>
    <row r="33" spans="1:15" ht="43.5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4" ht="25.5" customHeight="1" hidden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0"/>
    </row>
    <row r="35" spans="1:16" ht="37.5" customHeight="1">
      <c r="A35" s="2429" t="s">
        <v>46</v>
      </c>
      <c r="B35" s="2429"/>
      <c r="C35" s="2429"/>
      <c r="D35" s="2429"/>
      <c r="E35" s="2429"/>
      <c r="F35" s="2429"/>
      <c r="G35" s="2429"/>
      <c r="H35" s="2429"/>
      <c r="I35" s="2429"/>
      <c r="J35" s="2429"/>
      <c r="K35" s="2429"/>
      <c r="L35" s="2429"/>
      <c r="M35" s="2429"/>
      <c r="N35" s="2429"/>
      <c r="O35" s="2429"/>
      <c r="P35" s="2429"/>
    </row>
    <row r="36" spans="2:16" ht="26.25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</sheetData>
  <sheetProtection/>
  <mergeCells count="12">
    <mergeCell ref="K5:M6"/>
    <mergeCell ref="B6:D6"/>
    <mergeCell ref="E6:G6"/>
    <mergeCell ref="H6:J6"/>
    <mergeCell ref="A35:P35"/>
    <mergeCell ref="A2:P2"/>
    <mergeCell ref="A1:T1"/>
    <mergeCell ref="A3:M3"/>
    <mergeCell ref="A5:A7"/>
    <mergeCell ref="B5:D5"/>
    <mergeCell ref="E5:G5"/>
    <mergeCell ref="H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K48"/>
  <sheetViews>
    <sheetView zoomScalePageLayoutView="0" workbookViewId="0" topLeftCell="A1">
      <selection activeCell="C39" sqref="C39"/>
    </sheetView>
  </sheetViews>
  <sheetFormatPr defaultColWidth="9.00390625" defaultRowHeight="12.75"/>
  <cols>
    <col min="1" max="1" width="37.625" style="262" customWidth="1"/>
    <col min="2" max="2" width="7.00390625" style="262" customWidth="1"/>
    <col min="3" max="3" width="7.75390625" style="262" customWidth="1"/>
    <col min="4" max="4" width="4.625" style="262" customWidth="1"/>
    <col min="5" max="5" width="6.375" style="262" customWidth="1"/>
    <col min="6" max="6" width="7.75390625" style="262" customWidth="1"/>
    <col min="7" max="7" width="5.00390625" style="262" customWidth="1"/>
    <col min="8" max="8" width="6.125" style="262" customWidth="1"/>
    <col min="9" max="9" width="7.375" style="262" customWidth="1"/>
    <col min="10" max="10" width="5.75390625" style="262" bestFit="1" customWidth="1"/>
    <col min="11" max="11" width="6.75390625" style="262" customWidth="1"/>
    <col min="12" max="12" width="7.25390625" style="262" customWidth="1"/>
    <col min="13" max="13" width="5.00390625" style="262" customWidth="1"/>
    <col min="14" max="14" width="6.25390625" style="262" customWidth="1"/>
    <col min="15" max="15" width="7.25390625" style="262" customWidth="1"/>
    <col min="16" max="16" width="6.00390625" style="262" customWidth="1"/>
    <col min="17" max="115" width="9.125" style="261" customWidth="1"/>
    <col min="116" max="16384" width="9.125" style="262" customWidth="1"/>
  </cols>
  <sheetData>
    <row r="1" spans="1:16" ht="18.75" customHeight="1" thickBot="1">
      <c r="A1" s="2456" t="s">
        <v>47</v>
      </c>
      <c r="B1" s="2456"/>
      <c r="C1" s="2456"/>
      <c r="D1" s="2456"/>
      <c r="E1" s="2456"/>
      <c r="F1" s="2456"/>
      <c r="G1" s="2456"/>
      <c r="H1" s="2456"/>
      <c r="I1" s="2456"/>
      <c r="J1" s="2456"/>
      <c r="K1" s="2456"/>
      <c r="L1" s="2456"/>
      <c r="M1" s="2456"/>
      <c r="N1" s="2456"/>
      <c r="O1" s="2456"/>
      <c r="P1" s="2456"/>
    </row>
    <row r="2" spans="1:16" ht="13.5" thickBot="1">
      <c r="A2" s="2457" t="s">
        <v>372</v>
      </c>
      <c r="B2" s="2458"/>
      <c r="C2" s="2458"/>
      <c r="D2" s="2458"/>
      <c r="E2" s="2458"/>
      <c r="F2" s="2458"/>
      <c r="G2" s="2458"/>
      <c r="H2" s="2458"/>
      <c r="I2" s="2458"/>
      <c r="J2" s="2458"/>
      <c r="K2" s="2458"/>
      <c r="L2" s="2458"/>
      <c r="M2" s="2458"/>
      <c r="N2" s="2459"/>
      <c r="O2" s="2459"/>
      <c r="P2" s="2460"/>
    </row>
    <row r="3" spans="1:16" ht="15.75" customHeight="1" thickBot="1">
      <c r="A3" s="2461" t="s">
        <v>9</v>
      </c>
      <c r="B3" s="2464" t="s">
        <v>68</v>
      </c>
      <c r="C3" s="2458"/>
      <c r="D3" s="2458"/>
      <c r="E3" s="2464" t="s">
        <v>69</v>
      </c>
      <c r="F3" s="2458"/>
      <c r="G3" s="2458"/>
      <c r="H3" s="2464" t="s">
        <v>70</v>
      </c>
      <c r="I3" s="2458"/>
      <c r="J3" s="2465"/>
      <c r="K3" s="2458" t="s">
        <v>48</v>
      </c>
      <c r="L3" s="2458"/>
      <c r="M3" s="2458"/>
      <c r="N3" s="2466" t="s">
        <v>71</v>
      </c>
      <c r="O3" s="2467"/>
      <c r="P3" s="2468"/>
    </row>
    <row r="4" spans="1:16" ht="9" customHeight="1">
      <c r="A4" s="2462"/>
      <c r="B4" s="315"/>
      <c r="C4" s="316"/>
      <c r="D4" s="317"/>
      <c r="E4" s="879"/>
      <c r="F4" s="318"/>
      <c r="G4" s="318"/>
      <c r="H4" s="319"/>
      <c r="I4" s="318"/>
      <c r="J4" s="320"/>
      <c r="K4" s="318"/>
      <c r="L4" s="318"/>
      <c r="M4" s="318"/>
      <c r="N4" s="2469"/>
      <c r="O4" s="2470"/>
      <c r="P4" s="2471"/>
    </row>
    <row r="5" spans="1:16" ht="12.75" customHeight="1">
      <c r="A5" s="2462"/>
      <c r="B5" s="321"/>
      <c r="C5" s="322">
        <v>1</v>
      </c>
      <c r="D5" s="323"/>
      <c r="E5" s="2452">
        <v>2</v>
      </c>
      <c r="F5" s="2452"/>
      <c r="G5" s="2452"/>
      <c r="H5" s="2453">
        <v>3</v>
      </c>
      <c r="I5" s="2452"/>
      <c r="J5" s="2454"/>
      <c r="K5" s="2452">
        <v>4</v>
      </c>
      <c r="L5" s="2452"/>
      <c r="M5" s="2455"/>
      <c r="N5" s="2472"/>
      <c r="O5" s="2473"/>
      <c r="P5" s="2474"/>
    </row>
    <row r="6" spans="1:16" ht="29.25" customHeight="1">
      <c r="A6" s="2463"/>
      <c r="B6" s="265" t="s">
        <v>27</v>
      </c>
      <c r="C6" s="266" t="s">
        <v>51</v>
      </c>
      <c r="D6" s="267" t="s">
        <v>4</v>
      </c>
      <c r="E6" s="265" t="s">
        <v>27</v>
      </c>
      <c r="F6" s="266" t="s">
        <v>51</v>
      </c>
      <c r="G6" s="267" t="s">
        <v>4</v>
      </c>
      <c r="H6" s="265" t="s">
        <v>27</v>
      </c>
      <c r="I6" s="266" t="s">
        <v>51</v>
      </c>
      <c r="J6" s="267" t="s">
        <v>4</v>
      </c>
      <c r="K6" s="265" t="s">
        <v>27</v>
      </c>
      <c r="L6" s="266" t="s">
        <v>51</v>
      </c>
      <c r="M6" s="267" t="s">
        <v>4</v>
      </c>
      <c r="N6" s="265" t="s">
        <v>27</v>
      </c>
      <c r="O6" s="266" t="s">
        <v>51</v>
      </c>
      <c r="P6" s="380" t="s">
        <v>4</v>
      </c>
    </row>
    <row r="7" spans="1:16" ht="16.5" customHeight="1">
      <c r="A7" s="268" t="s">
        <v>52</v>
      </c>
      <c r="B7" s="1675"/>
      <c r="C7" s="1676"/>
      <c r="D7" s="1677"/>
      <c r="E7" s="1678"/>
      <c r="F7" s="1679"/>
      <c r="G7" s="1680"/>
      <c r="H7" s="1678"/>
      <c r="I7" s="1679"/>
      <c r="J7" s="1681"/>
      <c r="K7" s="1682"/>
      <c r="L7" s="1682"/>
      <c r="M7" s="1683"/>
      <c r="N7" s="1684"/>
      <c r="O7" s="1685"/>
      <c r="P7" s="1686"/>
    </row>
    <row r="8" spans="1:16" s="281" customFormat="1" ht="12.75">
      <c r="A8" s="336" t="s">
        <v>72</v>
      </c>
      <c r="B8" s="328">
        <f aca="true" t="shared" si="0" ref="B8:P18">B21+B33</f>
        <v>45</v>
      </c>
      <c r="C8" s="329">
        <f t="shared" si="0"/>
        <v>0</v>
      </c>
      <c r="D8" s="761">
        <f t="shared" si="0"/>
        <v>45</v>
      </c>
      <c r="E8" s="330">
        <f t="shared" si="0"/>
        <v>30</v>
      </c>
      <c r="F8" s="331">
        <f t="shared" si="0"/>
        <v>1</v>
      </c>
      <c r="G8" s="761">
        <f t="shared" si="0"/>
        <v>31</v>
      </c>
      <c r="H8" s="330">
        <f t="shared" si="0"/>
        <v>33</v>
      </c>
      <c r="I8" s="329">
        <f t="shared" si="0"/>
        <v>0</v>
      </c>
      <c r="J8" s="761">
        <f t="shared" si="0"/>
        <v>33</v>
      </c>
      <c r="K8" s="330">
        <f t="shared" si="0"/>
        <v>0</v>
      </c>
      <c r="L8" s="331">
        <f t="shared" si="0"/>
        <v>0</v>
      </c>
      <c r="M8" s="761">
        <f t="shared" si="0"/>
        <v>0</v>
      </c>
      <c r="N8" s="330">
        <f t="shared" si="0"/>
        <v>108</v>
      </c>
      <c r="O8" s="331">
        <f t="shared" si="0"/>
        <v>1</v>
      </c>
      <c r="P8" s="762">
        <f t="shared" si="0"/>
        <v>109</v>
      </c>
    </row>
    <row r="9" spans="1:115" s="282" customFormat="1" ht="12.75">
      <c r="A9" s="336" t="s">
        <v>73</v>
      </c>
      <c r="B9" s="328">
        <f t="shared" si="0"/>
        <v>46</v>
      </c>
      <c r="C9" s="329">
        <f t="shared" si="0"/>
        <v>0</v>
      </c>
      <c r="D9" s="761">
        <f t="shared" si="0"/>
        <v>46</v>
      </c>
      <c r="E9" s="330">
        <f t="shared" si="0"/>
        <v>25</v>
      </c>
      <c r="F9" s="331">
        <f t="shared" si="0"/>
        <v>1</v>
      </c>
      <c r="G9" s="761">
        <f t="shared" si="0"/>
        <v>26</v>
      </c>
      <c r="H9" s="330">
        <f t="shared" si="0"/>
        <v>41</v>
      </c>
      <c r="I9" s="329">
        <f t="shared" si="0"/>
        <v>1</v>
      </c>
      <c r="J9" s="761">
        <f t="shared" si="0"/>
        <v>42</v>
      </c>
      <c r="K9" s="330">
        <f t="shared" si="0"/>
        <v>1</v>
      </c>
      <c r="L9" s="331">
        <f t="shared" si="0"/>
        <v>0</v>
      </c>
      <c r="M9" s="761">
        <f t="shared" si="0"/>
        <v>1</v>
      </c>
      <c r="N9" s="330">
        <f t="shared" si="0"/>
        <v>113</v>
      </c>
      <c r="O9" s="331">
        <f t="shared" si="0"/>
        <v>2</v>
      </c>
      <c r="P9" s="762">
        <f t="shared" si="0"/>
        <v>115</v>
      </c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</row>
    <row r="10" spans="1:16" s="281" customFormat="1" ht="12.75">
      <c r="A10" s="337" t="s">
        <v>74</v>
      </c>
      <c r="B10" s="328">
        <f t="shared" si="0"/>
        <v>39</v>
      </c>
      <c r="C10" s="329">
        <f t="shared" si="0"/>
        <v>5</v>
      </c>
      <c r="D10" s="761">
        <f t="shared" si="0"/>
        <v>44</v>
      </c>
      <c r="E10" s="330">
        <f>E23+E35</f>
        <v>38</v>
      </c>
      <c r="F10" s="331">
        <f t="shared" si="0"/>
        <v>5</v>
      </c>
      <c r="G10" s="761">
        <f t="shared" si="0"/>
        <v>43</v>
      </c>
      <c r="H10" s="330">
        <f t="shared" si="0"/>
        <v>42</v>
      </c>
      <c r="I10" s="329">
        <f t="shared" si="0"/>
        <v>11</v>
      </c>
      <c r="J10" s="761">
        <f t="shared" si="0"/>
        <v>53</v>
      </c>
      <c r="K10" s="330">
        <f t="shared" si="0"/>
        <v>0</v>
      </c>
      <c r="L10" s="331">
        <f t="shared" si="0"/>
        <v>1</v>
      </c>
      <c r="M10" s="761">
        <f t="shared" si="0"/>
        <v>1</v>
      </c>
      <c r="N10" s="330">
        <f t="shared" si="0"/>
        <v>119</v>
      </c>
      <c r="O10" s="331">
        <f t="shared" si="0"/>
        <v>22</v>
      </c>
      <c r="P10" s="762">
        <f>P23+P35</f>
        <v>141</v>
      </c>
    </row>
    <row r="11" spans="1:16" s="281" customFormat="1" ht="12.75">
      <c r="A11" s="337" t="s">
        <v>75</v>
      </c>
      <c r="B11" s="328">
        <f t="shared" si="0"/>
        <v>20</v>
      </c>
      <c r="C11" s="329">
        <f t="shared" si="0"/>
        <v>3</v>
      </c>
      <c r="D11" s="761">
        <f t="shared" si="0"/>
        <v>23</v>
      </c>
      <c r="E11" s="330">
        <f t="shared" si="0"/>
        <v>10</v>
      </c>
      <c r="F11" s="331">
        <f t="shared" si="0"/>
        <v>1</v>
      </c>
      <c r="G11" s="761">
        <f t="shared" si="0"/>
        <v>11</v>
      </c>
      <c r="H11" s="330">
        <f t="shared" si="0"/>
        <v>0</v>
      </c>
      <c r="I11" s="329">
        <f t="shared" si="0"/>
        <v>0</v>
      </c>
      <c r="J11" s="761">
        <f t="shared" si="0"/>
        <v>0</v>
      </c>
      <c r="K11" s="330">
        <f t="shared" si="0"/>
        <v>0</v>
      </c>
      <c r="L11" s="331">
        <f t="shared" si="0"/>
        <v>0</v>
      </c>
      <c r="M11" s="761">
        <f t="shared" si="0"/>
        <v>0</v>
      </c>
      <c r="N11" s="330">
        <f t="shared" si="0"/>
        <v>30</v>
      </c>
      <c r="O11" s="331">
        <f t="shared" si="0"/>
        <v>4</v>
      </c>
      <c r="P11" s="762">
        <f t="shared" si="0"/>
        <v>34</v>
      </c>
    </row>
    <row r="12" spans="1:16" s="281" customFormat="1" ht="12.75">
      <c r="A12" s="338" t="s">
        <v>56</v>
      </c>
      <c r="B12" s="328">
        <f t="shared" si="0"/>
        <v>25</v>
      </c>
      <c r="C12" s="329">
        <f t="shared" si="0"/>
        <v>0</v>
      </c>
      <c r="D12" s="761">
        <f t="shared" si="0"/>
        <v>25</v>
      </c>
      <c r="E12" s="330">
        <f t="shared" si="0"/>
        <v>26</v>
      </c>
      <c r="F12" s="331">
        <f t="shared" si="0"/>
        <v>1</v>
      </c>
      <c r="G12" s="761">
        <f t="shared" si="0"/>
        <v>27</v>
      </c>
      <c r="H12" s="330">
        <f t="shared" si="0"/>
        <v>14</v>
      </c>
      <c r="I12" s="329">
        <f t="shared" si="0"/>
        <v>2</v>
      </c>
      <c r="J12" s="761">
        <f t="shared" si="0"/>
        <v>16</v>
      </c>
      <c r="K12" s="330">
        <f t="shared" si="0"/>
        <v>0</v>
      </c>
      <c r="L12" s="331">
        <f t="shared" si="0"/>
        <v>0</v>
      </c>
      <c r="M12" s="761">
        <f t="shared" si="0"/>
        <v>0</v>
      </c>
      <c r="N12" s="330">
        <f t="shared" si="0"/>
        <v>65</v>
      </c>
      <c r="O12" s="331">
        <f t="shared" si="0"/>
        <v>3</v>
      </c>
      <c r="P12" s="762">
        <f t="shared" si="0"/>
        <v>68</v>
      </c>
    </row>
    <row r="13" spans="1:16" s="281" customFormat="1" ht="12.75">
      <c r="A13" s="339" t="s">
        <v>76</v>
      </c>
      <c r="B13" s="328">
        <f t="shared" si="0"/>
        <v>18</v>
      </c>
      <c r="C13" s="329">
        <f t="shared" si="0"/>
        <v>1</v>
      </c>
      <c r="D13" s="761">
        <f t="shared" si="0"/>
        <v>19</v>
      </c>
      <c r="E13" s="330">
        <f t="shared" si="0"/>
        <v>29</v>
      </c>
      <c r="F13" s="331">
        <f t="shared" si="0"/>
        <v>7</v>
      </c>
      <c r="G13" s="761">
        <f t="shared" si="0"/>
        <v>36</v>
      </c>
      <c r="H13" s="330">
        <f t="shared" si="0"/>
        <v>13</v>
      </c>
      <c r="I13" s="329">
        <f t="shared" si="0"/>
        <v>0</v>
      </c>
      <c r="J13" s="761">
        <f t="shared" si="0"/>
        <v>13</v>
      </c>
      <c r="K13" s="330">
        <f t="shared" si="0"/>
        <v>0</v>
      </c>
      <c r="L13" s="331">
        <f t="shared" si="0"/>
        <v>0</v>
      </c>
      <c r="M13" s="761">
        <f t="shared" si="0"/>
        <v>0</v>
      </c>
      <c r="N13" s="330">
        <f t="shared" si="0"/>
        <v>60</v>
      </c>
      <c r="O13" s="331">
        <f t="shared" si="0"/>
        <v>8</v>
      </c>
      <c r="P13" s="762">
        <f t="shared" si="0"/>
        <v>68</v>
      </c>
    </row>
    <row r="14" spans="1:16" s="281" customFormat="1" ht="12.75">
      <c r="A14" s="341" t="s">
        <v>77</v>
      </c>
      <c r="B14" s="328">
        <f t="shared" si="0"/>
        <v>32</v>
      </c>
      <c r="C14" s="329">
        <f t="shared" si="0"/>
        <v>1</v>
      </c>
      <c r="D14" s="761">
        <f t="shared" si="0"/>
        <v>33</v>
      </c>
      <c r="E14" s="330">
        <f t="shared" si="0"/>
        <v>22</v>
      </c>
      <c r="F14" s="331">
        <f t="shared" si="0"/>
        <v>7</v>
      </c>
      <c r="G14" s="761">
        <f t="shared" si="0"/>
        <v>29</v>
      </c>
      <c r="H14" s="330">
        <f t="shared" si="0"/>
        <v>23</v>
      </c>
      <c r="I14" s="329">
        <f t="shared" si="0"/>
        <v>2</v>
      </c>
      <c r="J14" s="761">
        <f t="shared" si="0"/>
        <v>25</v>
      </c>
      <c r="K14" s="330">
        <f t="shared" si="0"/>
        <v>1</v>
      </c>
      <c r="L14" s="331">
        <f t="shared" si="0"/>
        <v>1</v>
      </c>
      <c r="M14" s="761">
        <f t="shared" si="0"/>
        <v>2</v>
      </c>
      <c r="N14" s="330">
        <f t="shared" si="0"/>
        <v>78</v>
      </c>
      <c r="O14" s="331">
        <f t="shared" si="0"/>
        <v>11</v>
      </c>
      <c r="P14" s="762">
        <f t="shared" si="0"/>
        <v>89</v>
      </c>
    </row>
    <row r="15" spans="1:16" s="281" customFormat="1" ht="12.75">
      <c r="A15" s="341" t="s">
        <v>78</v>
      </c>
      <c r="B15" s="328">
        <f t="shared" si="0"/>
        <v>14</v>
      </c>
      <c r="C15" s="329">
        <f t="shared" si="0"/>
        <v>1</v>
      </c>
      <c r="D15" s="761">
        <f t="shared" si="0"/>
        <v>15</v>
      </c>
      <c r="E15" s="330">
        <f t="shared" si="0"/>
        <v>15</v>
      </c>
      <c r="F15" s="331">
        <f t="shared" si="0"/>
        <v>1</v>
      </c>
      <c r="G15" s="761">
        <f t="shared" si="0"/>
        <v>16</v>
      </c>
      <c r="H15" s="330">
        <f t="shared" si="0"/>
        <v>6</v>
      </c>
      <c r="I15" s="329">
        <f t="shared" si="0"/>
        <v>0</v>
      </c>
      <c r="J15" s="761">
        <f t="shared" si="0"/>
        <v>6</v>
      </c>
      <c r="K15" s="330">
        <f t="shared" si="0"/>
        <v>1</v>
      </c>
      <c r="L15" s="331">
        <f t="shared" si="0"/>
        <v>0</v>
      </c>
      <c r="M15" s="761">
        <f t="shared" si="0"/>
        <v>1</v>
      </c>
      <c r="N15" s="330">
        <f t="shared" si="0"/>
        <v>36</v>
      </c>
      <c r="O15" s="331">
        <f t="shared" si="0"/>
        <v>2</v>
      </c>
      <c r="P15" s="762">
        <f t="shared" si="0"/>
        <v>38</v>
      </c>
    </row>
    <row r="16" spans="1:16" s="281" customFormat="1" ht="12.75">
      <c r="A16" s="338" t="s">
        <v>79</v>
      </c>
      <c r="B16" s="328">
        <f t="shared" si="0"/>
        <v>57</v>
      </c>
      <c r="C16" s="329">
        <f t="shared" si="0"/>
        <v>4</v>
      </c>
      <c r="D16" s="761">
        <f t="shared" si="0"/>
        <v>61</v>
      </c>
      <c r="E16" s="330">
        <f t="shared" si="0"/>
        <v>31</v>
      </c>
      <c r="F16" s="331">
        <f t="shared" si="0"/>
        <v>15</v>
      </c>
      <c r="G16" s="761">
        <f t="shared" si="0"/>
        <v>46</v>
      </c>
      <c r="H16" s="330">
        <f t="shared" si="0"/>
        <v>43</v>
      </c>
      <c r="I16" s="329">
        <f t="shared" si="0"/>
        <v>0</v>
      </c>
      <c r="J16" s="761">
        <f t="shared" si="0"/>
        <v>43</v>
      </c>
      <c r="K16" s="330">
        <f t="shared" si="0"/>
        <v>0</v>
      </c>
      <c r="L16" s="331">
        <f t="shared" si="0"/>
        <v>0</v>
      </c>
      <c r="M16" s="761">
        <f t="shared" si="0"/>
        <v>0</v>
      </c>
      <c r="N16" s="330">
        <f t="shared" si="0"/>
        <v>131</v>
      </c>
      <c r="O16" s="331">
        <f t="shared" si="0"/>
        <v>19</v>
      </c>
      <c r="P16" s="762">
        <f t="shared" si="0"/>
        <v>150</v>
      </c>
    </row>
    <row r="17" spans="1:16" s="281" customFormat="1" ht="12.75">
      <c r="A17" s="338" t="s">
        <v>80</v>
      </c>
      <c r="B17" s="328">
        <f t="shared" si="0"/>
        <v>12</v>
      </c>
      <c r="C17" s="329">
        <f t="shared" si="0"/>
        <v>8</v>
      </c>
      <c r="D17" s="761">
        <f t="shared" si="0"/>
        <v>20</v>
      </c>
      <c r="E17" s="330">
        <f t="shared" si="0"/>
        <v>9</v>
      </c>
      <c r="F17" s="331">
        <f t="shared" si="0"/>
        <v>1</v>
      </c>
      <c r="G17" s="761">
        <f t="shared" si="0"/>
        <v>10</v>
      </c>
      <c r="H17" s="330">
        <f t="shared" si="0"/>
        <v>5</v>
      </c>
      <c r="I17" s="329">
        <f t="shared" si="0"/>
        <v>3</v>
      </c>
      <c r="J17" s="761">
        <f t="shared" si="0"/>
        <v>8</v>
      </c>
      <c r="K17" s="330">
        <f t="shared" si="0"/>
        <v>0</v>
      </c>
      <c r="L17" s="331">
        <f t="shared" si="0"/>
        <v>0</v>
      </c>
      <c r="M17" s="761">
        <f t="shared" si="0"/>
        <v>0</v>
      </c>
      <c r="N17" s="330">
        <f t="shared" si="0"/>
        <v>26</v>
      </c>
      <c r="O17" s="331">
        <f t="shared" si="0"/>
        <v>12</v>
      </c>
      <c r="P17" s="762">
        <f t="shared" si="0"/>
        <v>38</v>
      </c>
    </row>
    <row r="18" spans="1:115" s="282" customFormat="1" ht="12.75">
      <c r="A18" s="763" t="s">
        <v>12</v>
      </c>
      <c r="B18" s="764">
        <f>SUM(B8:B17)</f>
        <v>308</v>
      </c>
      <c r="C18" s="765">
        <f>SUM(C8:C17)</f>
        <v>23</v>
      </c>
      <c r="D18" s="333">
        <f>SUM(D8:D17)</f>
        <v>331</v>
      </c>
      <c r="E18" s="766">
        <f t="shared" si="0"/>
        <v>235</v>
      </c>
      <c r="F18" s="765">
        <f t="shared" si="0"/>
        <v>40</v>
      </c>
      <c r="G18" s="333">
        <f t="shared" si="0"/>
        <v>275</v>
      </c>
      <c r="H18" s="766">
        <f t="shared" si="0"/>
        <v>220</v>
      </c>
      <c r="I18" s="767">
        <f t="shared" si="0"/>
        <v>19</v>
      </c>
      <c r="J18" s="333">
        <f t="shared" si="0"/>
        <v>239</v>
      </c>
      <c r="K18" s="766">
        <f t="shared" si="0"/>
        <v>3</v>
      </c>
      <c r="L18" s="765">
        <f t="shared" si="0"/>
        <v>2</v>
      </c>
      <c r="M18" s="333">
        <f t="shared" si="0"/>
        <v>5</v>
      </c>
      <c r="N18" s="766">
        <f t="shared" si="0"/>
        <v>766</v>
      </c>
      <c r="O18" s="765">
        <f t="shared" si="0"/>
        <v>84</v>
      </c>
      <c r="P18" s="762">
        <f t="shared" si="0"/>
        <v>850</v>
      </c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</row>
    <row r="19" spans="1:17" ht="12.75">
      <c r="A19" s="334" t="s">
        <v>23</v>
      </c>
      <c r="B19" s="1830"/>
      <c r="C19" s="1831"/>
      <c r="D19" s="1832"/>
      <c r="E19" s="1833"/>
      <c r="F19" s="1834"/>
      <c r="G19" s="1835"/>
      <c r="H19" s="1833"/>
      <c r="I19" s="1834"/>
      <c r="J19" s="1836"/>
      <c r="K19" s="1837"/>
      <c r="L19" s="1834"/>
      <c r="M19" s="1837"/>
      <c r="N19" s="1838"/>
      <c r="O19" s="1839"/>
      <c r="P19" s="1840"/>
      <c r="Q19" s="1435"/>
    </row>
    <row r="20" spans="1:17" ht="12.75">
      <c r="A20" s="335" t="s">
        <v>11</v>
      </c>
      <c r="B20" s="1841"/>
      <c r="C20" s="1831"/>
      <c r="D20" s="1832"/>
      <c r="E20" s="1842"/>
      <c r="F20" s="1843"/>
      <c r="G20" s="1844"/>
      <c r="H20" s="1842"/>
      <c r="I20" s="1843"/>
      <c r="J20" s="1845"/>
      <c r="K20" s="1846"/>
      <c r="L20" s="1843"/>
      <c r="M20" s="1846"/>
      <c r="N20" s="1838"/>
      <c r="O20" s="1839"/>
      <c r="P20" s="1840"/>
      <c r="Q20" s="1435"/>
    </row>
    <row r="21" spans="1:16" s="281" customFormat="1" ht="12.75">
      <c r="A21" s="336" t="s">
        <v>72</v>
      </c>
      <c r="B21" s="328">
        <v>44</v>
      </c>
      <c r="C21" s="329">
        <v>0</v>
      </c>
      <c r="D21" s="761">
        <f>B21+C21</f>
        <v>44</v>
      </c>
      <c r="E21" s="768">
        <v>30</v>
      </c>
      <c r="F21" s="769">
        <v>1</v>
      </c>
      <c r="G21" s="770">
        <f>E21+F21</f>
        <v>31</v>
      </c>
      <c r="H21" s="768">
        <v>32</v>
      </c>
      <c r="I21" s="769">
        <v>0</v>
      </c>
      <c r="J21" s="771">
        <f>I21+H21</f>
        <v>32</v>
      </c>
      <c r="K21" s="772">
        <v>0</v>
      </c>
      <c r="L21" s="769">
        <v>0</v>
      </c>
      <c r="M21" s="772">
        <f>K21+L21</f>
        <v>0</v>
      </c>
      <c r="N21" s="773">
        <f>B21+E21+H21+K21</f>
        <v>106</v>
      </c>
      <c r="O21" s="774">
        <f>F21+I21+L21+C21</f>
        <v>1</v>
      </c>
      <c r="P21" s="775">
        <f>N21+O21</f>
        <v>107</v>
      </c>
    </row>
    <row r="22" spans="1:16" s="281" customFormat="1" ht="12.75">
      <c r="A22" s="336" t="s">
        <v>73</v>
      </c>
      <c r="B22" s="328">
        <v>46</v>
      </c>
      <c r="C22" s="329">
        <v>0</v>
      </c>
      <c r="D22" s="761">
        <f>B22+C22</f>
        <v>46</v>
      </c>
      <c r="E22" s="768">
        <v>23</v>
      </c>
      <c r="F22" s="769">
        <v>0</v>
      </c>
      <c r="G22" s="770">
        <f>E22+F22</f>
        <v>23</v>
      </c>
      <c r="H22" s="768">
        <v>40</v>
      </c>
      <c r="I22" s="769">
        <v>0</v>
      </c>
      <c r="J22" s="771">
        <f>I22+H22</f>
        <v>40</v>
      </c>
      <c r="K22" s="772">
        <v>1</v>
      </c>
      <c r="L22" s="769">
        <v>0</v>
      </c>
      <c r="M22" s="772">
        <f>K22+L22</f>
        <v>1</v>
      </c>
      <c r="N22" s="773">
        <f>B22+E22+H22+K22</f>
        <v>110</v>
      </c>
      <c r="O22" s="774">
        <f>F22+I22+L22+C22</f>
        <v>0</v>
      </c>
      <c r="P22" s="775">
        <f>N22+O22</f>
        <v>110</v>
      </c>
    </row>
    <row r="23" spans="1:16" s="281" customFormat="1" ht="12.75">
      <c r="A23" s="337" t="s">
        <v>74</v>
      </c>
      <c r="B23" s="328">
        <v>39</v>
      </c>
      <c r="C23" s="329">
        <v>5</v>
      </c>
      <c r="D23" s="761">
        <f aca="true" t="shared" si="1" ref="D23:D30">B23+C23</f>
        <v>44</v>
      </c>
      <c r="E23" s="768">
        <v>38</v>
      </c>
      <c r="F23" s="769">
        <v>4</v>
      </c>
      <c r="G23" s="770">
        <f aca="true" t="shared" si="2" ref="G23:G30">E23+F23</f>
        <v>42</v>
      </c>
      <c r="H23" s="768">
        <v>41</v>
      </c>
      <c r="I23" s="769">
        <v>10</v>
      </c>
      <c r="J23" s="771">
        <f aca="true" t="shared" si="3" ref="J23:J30">I23+H23</f>
        <v>51</v>
      </c>
      <c r="K23" s="772">
        <v>0</v>
      </c>
      <c r="L23" s="769">
        <v>1</v>
      </c>
      <c r="M23" s="772">
        <f aca="true" t="shared" si="4" ref="M23:M30">K23+L23</f>
        <v>1</v>
      </c>
      <c r="N23" s="773">
        <f aca="true" t="shared" si="5" ref="N23:N30">B23+E23+H23+K23</f>
        <v>118</v>
      </c>
      <c r="O23" s="774">
        <f aca="true" t="shared" si="6" ref="O23:O30">F23+I23+L23+C23</f>
        <v>20</v>
      </c>
      <c r="P23" s="775">
        <f aca="true" t="shared" si="7" ref="P23:P30">N23+O23</f>
        <v>138</v>
      </c>
    </row>
    <row r="24" spans="1:16" s="281" customFormat="1" ht="12.75">
      <c r="A24" s="337" t="s">
        <v>75</v>
      </c>
      <c r="B24" s="328">
        <v>20</v>
      </c>
      <c r="C24" s="329">
        <v>3</v>
      </c>
      <c r="D24" s="761">
        <f t="shared" si="1"/>
        <v>23</v>
      </c>
      <c r="E24" s="768">
        <v>10</v>
      </c>
      <c r="F24" s="769">
        <v>1</v>
      </c>
      <c r="G24" s="770">
        <f t="shared" si="2"/>
        <v>11</v>
      </c>
      <c r="H24" s="768">
        <v>0</v>
      </c>
      <c r="I24" s="769">
        <v>0</v>
      </c>
      <c r="J24" s="771">
        <f t="shared" si="3"/>
        <v>0</v>
      </c>
      <c r="K24" s="772">
        <v>0</v>
      </c>
      <c r="L24" s="769">
        <v>0</v>
      </c>
      <c r="M24" s="772">
        <f t="shared" si="4"/>
        <v>0</v>
      </c>
      <c r="N24" s="773">
        <f t="shared" si="5"/>
        <v>30</v>
      </c>
      <c r="O24" s="774">
        <f t="shared" si="6"/>
        <v>4</v>
      </c>
      <c r="P24" s="775">
        <f t="shared" si="7"/>
        <v>34</v>
      </c>
    </row>
    <row r="25" spans="1:16" s="281" customFormat="1" ht="12.75">
      <c r="A25" s="338" t="s">
        <v>56</v>
      </c>
      <c r="B25" s="328">
        <v>24</v>
      </c>
      <c r="C25" s="329">
        <v>0</v>
      </c>
      <c r="D25" s="761">
        <f t="shared" si="1"/>
        <v>24</v>
      </c>
      <c r="E25" s="768">
        <v>26</v>
      </c>
      <c r="F25" s="769">
        <v>0</v>
      </c>
      <c r="G25" s="770">
        <f t="shared" si="2"/>
        <v>26</v>
      </c>
      <c r="H25" s="768">
        <v>14</v>
      </c>
      <c r="I25" s="769">
        <v>2</v>
      </c>
      <c r="J25" s="771">
        <f t="shared" si="3"/>
        <v>16</v>
      </c>
      <c r="K25" s="772">
        <v>0</v>
      </c>
      <c r="L25" s="769">
        <v>0</v>
      </c>
      <c r="M25" s="772">
        <f t="shared" si="4"/>
        <v>0</v>
      </c>
      <c r="N25" s="773">
        <f t="shared" si="5"/>
        <v>64</v>
      </c>
      <c r="O25" s="774">
        <f t="shared" si="6"/>
        <v>2</v>
      </c>
      <c r="P25" s="775">
        <f t="shared" si="7"/>
        <v>66</v>
      </c>
    </row>
    <row r="26" spans="1:16" s="281" customFormat="1" ht="12.75">
      <c r="A26" s="339" t="s">
        <v>76</v>
      </c>
      <c r="B26" s="328">
        <v>18</v>
      </c>
      <c r="C26" s="329">
        <v>1</v>
      </c>
      <c r="D26" s="761">
        <f t="shared" si="1"/>
        <v>19</v>
      </c>
      <c r="E26" s="768">
        <v>29</v>
      </c>
      <c r="F26" s="769">
        <v>7</v>
      </c>
      <c r="G26" s="770">
        <f t="shared" si="2"/>
        <v>36</v>
      </c>
      <c r="H26" s="768">
        <v>13</v>
      </c>
      <c r="I26" s="769">
        <v>0</v>
      </c>
      <c r="J26" s="771">
        <f t="shared" si="3"/>
        <v>13</v>
      </c>
      <c r="K26" s="772">
        <v>0</v>
      </c>
      <c r="L26" s="769">
        <v>0</v>
      </c>
      <c r="M26" s="772">
        <v>0</v>
      </c>
      <c r="N26" s="773">
        <f t="shared" si="5"/>
        <v>60</v>
      </c>
      <c r="O26" s="774">
        <f t="shared" si="6"/>
        <v>8</v>
      </c>
      <c r="P26" s="775">
        <f t="shared" si="7"/>
        <v>68</v>
      </c>
    </row>
    <row r="27" spans="1:16" s="281" customFormat="1" ht="12" customHeight="1">
      <c r="A27" s="341" t="s">
        <v>77</v>
      </c>
      <c r="B27" s="328">
        <v>32</v>
      </c>
      <c r="C27" s="329">
        <v>1</v>
      </c>
      <c r="D27" s="761">
        <f t="shared" si="1"/>
        <v>33</v>
      </c>
      <c r="E27" s="768">
        <v>22</v>
      </c>
      <c r="F27" s="769">
        <v>6</v>
      </c>
      <c r="G27" s="770">
        <f t="shared" si="2"/>
        <v>28</v>
      </c>
      <c r="H27" s="768">
        <v>23</v>
      </c>
      <c r="I27" s="769">
        <v>2</v>
      </c>
      <c r="J27" s="771">
        <f t="shared" si="3"/>
        <v>25</v>
      </c>
      <c r="K27" s="772">
        <v>1</v>
      </c>
      <c r="L27" s="769">
        <v>1</v>
      </c>
      <c r="M27" s="772">
        <f t="shared" si="4"/>
        <v>2</v>
      </c>
      <c r="N27" s="773">
        <f t="shared" si="5"/>
        <v>78</v>
      </c>
      <c r="O27" s="774">
        <f t="shared" si="6"/>
        <v>10</v>
      </c>
      <c r="P27" s="775">
        <f t="shared" si="7"/>
        <v>88</v>
      </c>
    </row>
    <row r="28" spans="1:16" s="281" customFormat="1" ht="12.75">
      <c r="A28" s="341" t="s">
        <v>78</v>
      </c>
      <c r="B28" s="328">
        <v>14</v>
      </c>
      <c r="C28" s="329">
        <v>1</v>
      </c>
      <c r="D28" s="761">
        <f t="shared" si="1"/>
        <v>15</v>
      </c>
      <c r="E28" s="768">
        <v>15</v>
      </c>
      <c r="F28" s="769">
        <v>1</v>
      </c>
      <c r="G28" s="770">
        <f t="shared" si="2"/>
        <v>16</v>
      </c>
      <c r="H28" s="768">
        <v>6</v>
      </c>
      <c r="I28" s="769">
        <v>0</v>
      </c>
      <c r="J28" s="771">
        <f t="shared" si="3"/>
        <v>6</v>
      </c>
      <c r="K28" s="772">
        <v>1</v>
      </c>
      <c r="L28" s="769">
        <v>0</v>
      </c>
      <c r="M28" s="772">
        <f t="shared" si="4"/>
        <v>1</v>
      </c>
      <c r="N28" s="773">
        <f t="shared" si="5"/>
        <v>36</v>
      </c>
      <c r="O28" s="774">
        <f t="shared" si="6"/>
        <v>2</v>
      </c>
      <c r="P28" s="775">
        <f t="shared" si="7"/>
        <v>38</v>
      </c>
    </row>
    <row r="29" spans="1:115" s="282" customFormat="1" ht="12.75">
      <c r="A29" s="338" t="s">
        <v>83</v>
      </c>
      <c r="B29" s="328">
        <v>57</v>
      </c>
      <c r="C29" s="329">
        <v>4</v>
      </c>
      <c r="D29" s="761">
        <f t="shared" si="1"/>
        <v>61</v>
      </c>
      <c r="E29" s="768">
        <v>31</v>
      </c>
      <c r="F29" s="769">
        <v>15</v>
      </c>
      <c r="G29" s="770">
        <f t="shared" si="2"/>
        <v>46</v>
      </c>
      <c r="H29" s="768">
        <v>43</v>
      </c>
      <c r="I29" s="769">
        <v>0</v>
      </c>
      <c r="J29" s="771">
        <f t="shared" si="3"/>
        <v>43</v>
      </c>
      <c r="K29" s="772">
        <v>0</v>
      </c>
      <c r="L29" s="769">
        <v>0</v>
      </c>
      <c r="M29" s="772">
        <f t="shared" si="4"/>
        <v>0</v>
      </c>
      <c r="N29" s="773">
        <f t="shared" si="5"/>
        <v>131</v>
      </c>
      <c r="O29" s="774">
        <f t="shared" si="6"/>
        <v>19</v>
      </c>
      <c r="P29" s="775">
        <f t="shared" si="7"/>
        <v>150</v>
      </c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281"/>
      <c r="DK29" s="281"/>
    </row>
    <row r="30" spans="1:115" s="282" customFormat="1" ht="12.75">
      <c r="A30" s="338" t="s">
        <v>80</v>
      </c>
      <c r="B30" s="328">
        <v>10</v>
      </c>
      <c r="C30" s="329">
        <v>7</v>
      </c>
      <c r="D30" s="761">
        <f t="shared" si="1"/>
        <v>17</v>
      </c>
      <c r="E30" s="768">
        <v>9</v>
      </c>
      <c r="F30" s="769">
        <v>1</v>
      </c>
      <c r="G30" s="770">
        <f t="shared" si="2"/>
        <v>10</v>
      </c>
      <c r="H30" s="768">
        <v>5</v>
      </c>
      <c r="I30" s="769">
        <v>3</v>
      </c>
      <c r="J30" s="771">
        <f t="shared" si="3"/>
        <v>8</v>
      </c>
      <c r="K30" s="772">
        <v>0</v>
      </c>
      <c r="L30" s="769">
        <v>0</v>
      </c>
      <c r="M30" s="772">
        <f t="shared" si="4"/>
        <v>0</v>
      </c>
      <c r="N30" s="776">
        <f t="shared" si="5"/>
        <v>24</v>
      </c>
      <c r="O30" s="777">
        <f t="shared" si="6"/>
        <v>11</v>
      </c>
      <c r="P30" s="778">
        <f t="shared" si="7"/>
        <v>35</v>
      </c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</row>
    <row r="31" spans="1:115" s="282" customFormat="1" ht="12.75">
      <c r="A31" s="335" t="s">
        <v>8</v>
      </c>
      <c r="B31" s="779">
        <f>SUM(B21:B30)</f>
        <v>304</v>
      </c>
      <c r="C31" s="649">
        <f>SUM(C21:C30)</f>
        <v>22</v>
      </c>
      <c r="D31" s="780">
        <f>SUM(D21:D30)</f>
        <v>326</v>
      </c>
      <c r="E31" s="650">
        <f aca="true" t="shared" si="8" ref="E31:P31">E21+E22+E23+E24+E25+E26+E27+E28+E29+E30</f>
        <v>233</v>
      </c>
      <c r="F31" s="781">
        <f t="shared" si="8"/>
        <v>36</v>
      </c>
      <c r="G31" s="780">
        <f t="shared" si="8"/>
        <v>269</v>
      </c>
      <c r="H31" s="650">
        <f t="shared" si="8"/>
        <v>217</v>
      </c>
      <c r="I31" s="651">
        <f t="shared" si="8"/>
        <v>17</v>
      </c>
      <c r="J31" s="782">
        <f t="shared" si="8"/>
        <v>234</v>
      </c>
      <c r="K31" s="783">
        <f t="shared" si="8"/>
        <v>3</v>
      </c>
      <c r="L31" s="649">
        <f t="shared" si="8"/>
        <v>2</v>
      </c>
      <c r="M31" s="780">
        <f t="shared" si="8"/>
        <v>5</v>
      </c>
      <c r="N31" s="766">
        <f t="shared" si="8"/>
        <v>757</v>
      </c>
      <c r="O31" s="765">
        <f t="shared" si="8"/>
        <v>77</v>
      </c>
      <c r="P31" s="784">
        <f t="shared" si="8"/>
        <v>834</v>
      </c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1"/>
      <c r="DE31" s="281"/>
      <c r="DF31" s="281"/>
      <c r="DG31" s="281"/>
      <c r="DH31" s="281"/>
      <c r="DI31" s="281"/>
      <c r="DJ31" s="281"/>
      <c r="DK31" s="281"/>
    </row>
    <row r="32" spans="1:17" ht="12.75">
      <c r="A32" s="308" t="s">
        <v>64</v>
      </c>
      <c r="B32" s="1841"/>
      <c r="C32" s="1831"/>
      <c r="D32" s="1832"/>
      <c r="E32" s="1842"/>
      <c r="F32" s="1846"/>
      <c r="G32" s="1844"/>
      <c r="H32" s="1842"/>
      <c r="I32" s="1843"/>
      <c r="J32" s="1845"/>
      <c r="K32" s="1846"/>
      <c r="L32" s="1843"/>
      <c r="M32" s="1846"/>
      <c r="N32" s="1838"/>
      <c r="O32" s="1847"/>
      <c r="P32" s="1840"/>
      <c r="Q32" s="1435"/>
    </row>
    <row r="33" spans="1:115" s="282" customFormat="1" ht="12.75">
      <c r="A33" s="336" t="s">
        <v>72</v>
      </c>
      <c r="B33" s="328">
        <v>1</v>
      </c>
      <c r="C33" s="329">
        <v>0</v>
      </c>
      <c r="D33" s="761">
        <f>B33+C33</f>
        <v>1</v>
      </c>
      <c r="E33" s="768">
        <v>0</v>
      </c>
      <c r="F33" s="772">
        <v>0</v>
      </c>
      <c r="G33" s="770">
        <f>E33+F33</f>
        <v>0</v>
      </c>
      <c r="H33" s="768">
        <v>1</v>
      </c>
      <c r="I33" s="769">
        <v>0</v>
      </c>
      <c r="J33" s="771">
        <f>I33+H33</f>
        <v>1</v>
      </c>
      <c r="K33" s="772">
        <v>0</v>
      </c>
      <c r="L33" s="769">
        <v>0</v>
      </c>
      <c r="M33" s="772">
        <v>0</v>
      </c>
      <c r="N33" s="773">
        <f>B33+E33+H33+K33</f>
        <v>2</v>
      </c>
      <c r="O33" s="774">
        <f>F33+I33+L33+C33</f>
        <v>0</v>
      </c>
      <c r="P33" s="785">
        <f>N33+O33</f>
        <v>2</v>
      </c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A33" s="281"/>
      <c r="CB33" s="281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1"/>
      <c r="DE33" s="281"/>
      <c r="DF33" s="281"/>
      <c r="DG33" s="281"/>
      <c r="DH33" s="281"/>
      <c r="DI33" s="281"/>
      <c r="DJ33" s="281"/>
      <c r="DK33" s="281"/>
    </row>
    <row r="34" spans="1:115" s="282" customFormat="1" ht="12.75">
      <c r="A34" s="336" t="s">
        <v>73</v>
      </c>
      <c r="B34" s="328">
        <v>0</v>
      </c>
      <c r="C34" s="329">
        <v>0</v>
      </c>
      <c r="D34" s="761">
        <f>B34+C34</f>
        <v>0</v>
      </c>
      <c r="E34" s="768">
        <v>2</v>
      </c>
      <c r="F34" s="772">
        <v>1</v>
      </c>
      <c r="G34" s="770">
        <f>E34+F34</f>
        <v>3</v>
      </c>
      <c r="H34" s="768">
        <v>1</v>
      </c>
      <c r="I34" s="769">
        <v>1</v>
      </c>
      <c r="J34" s="771">
        <f>I34+H34</f>
        <v>2</v>
      </c>
      <c r="K34" s="772">
        <v>0</v>
      </c>
      <c r="L34" s="769">
        <v>0</v>
      </c>
      <c r="M34" s="772">
        <f>K34+L34</f>
        <v>0</v>
      </c>
      <c r="N34" s="773">
        <f>B34+E34+H34+K34</f>
        <v>3</v>
      </c>
      <c r="O34" s="774">
        <f>F34+I34+L34+C34</f>
        <v>2</v>
      </c>
      <c r="P34" s="785">
        <f>N34+O34</f>
        <v>5</v>
      </c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  <c r="DG34" s="281"/>
      <c r="DH34" s="281"/>
      <c r="DI34" s="281"/>
      <c r="DJ34" s="281"/>
      <c r="DK34" s="281"/>
    </row>
    <row r="35" spans="1:115" s="282" customFormat="1" ht="12.75">
      <c r="A35" s="337" t="s">
        <v>74</v>
      </c>
      <c r="B35" s="328">
        <v>0</v>
      </c>
      <c r="C35" s="329">
        <v>0</v>
      </c>
      <c r="D35" s="761">
        <f aca="true" t="shared" si="9" ref="D35:D42">B35+C35</f>
        <v>0</v>
      </c>
      <c r="E35" s="768">
        <v>0</v>
      </c>
      <c r="F35" s="772">
        <v>1</v>
      </c>
      <c r="G35" s="770">
        <f aca="true" t="shared" si="10" ref="G35:G42">E35+F35</f>
        <v>1</v>
      </c>
      <c r="H35" s="768">
        <v>1</v>
      </c>
      <c r="I35" s="769">
        <v>1</v>
      </c>
      <c r="J35" s="771">
        <f aca="true" t="shared" si="11" ref="J35:J42">I35+H35</f>
        <v>2</v>
      </c>
      <c r="K35" s="772">
        <v>0</v>
      </c>
      <c r="L35" s="769">
        <v>0</v>
      </c>
      <c r="M35" s="772">
        <f aca="true" t="shared" si="12" ref="M35:M42">K35+L35</f>
        <v>0</v>
      </c>
      <c r="N35" s="773">
        <f>B35+E35+H35+K35</f>
        <v>1</v>
      </c>
      <c r="O35" s="774">
        <f>F35+I35+L35+C35</f>
        <v>2</v>
      </c>
      <c r="P35" s="785">
        <f>N35+O35</f>
        <v>3</v>
      </c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1"/>
      <c r="DF35" s="281"/>
      <c r="DG35" s="281"/>
      <c r="DH35" s="281"/>
      <c r="DI35" s="281"/>
      <c r="DJ35" s="281"/>
      <c r="DK35" s="281"/>
    </row>
    <row r="36" spans="1:115" s="282" customFormat="1" ht="12.75">
      <c r="A36" s="337" t="s">
        <v>75</v>
      </c>
      <c r="B36" s="328">
        <v>0</v>
      </c>
      <c r="C36" s="329">
        <v>0</v>
      </c>
      <c r="D36" s="761">
        <f t="shared" si="9"/>
        <v>0</v>
      </c>
      <c r="E36" s="768">
        <v>0</v>
      </c>
      <c r="F36" s="772">
        <v>0</v>
      </c>
      <c r="G36" s="770">
        <f t="shared" si="10"/>
        <v>0</v>
      </c>
      <c r="H36" s="768">
        <v>0</v>
      </c>
      <c r="I36" s="769">
        <v>0</v>
      </c>
      <c r="J36" s="771">
        <f t="shared" si="11"/>
        <v>0</v>
      </c>
      <c r="K36" s="772">
        <v>0</v>
      </c>
      <c r="L36" s="769">
        <v>0</v>
      </c>
      <c r="M36" s="772">
        <f t="shared" si="12"/>
        <v>0</v>
      </c>
      <c r="N36" s="773">
        <f aca="true" t="shared" si="13" ref="N36:N42">B36+E36+H36+K36</f>
        <v>0</v>
      </c>
      <c r="O36" s="774">
        <f aca="true" t="shared" si="14" ref="O36:O42">F36+I36+L36+C36</f>
        <v>0</v>
      </c>
      <c r="P36" s="785">
        <f aca="true" t="shared" si="15" ref="P36:P42">N36+O36</f>
        <v>0</v>
      </c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281"/>
      <c r="CN36" s="281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81"/>
      <c r="DG36" s="281"/>
      <c r="DH36" s="281"/>
      <c r="DI36" s="281"/>
      <c r="DJ36" s="281"/>
      <c r="DK36" s="281"/>
    </row>
    <row r="37" spans="1:115" s="282" customFormat="1" ht="12.75">
      <c r="A37" s="338" t="s">
        <v>56</v>
      </c>
      <c r="B37" s="328">
        <v>1</v>
      </c>
      <c r="C37" s="329">
        <v>0</v>
      </c>
      <c r="D37" s="761">
        <f t="shared" si="9"/>
        <v>1</v>
      </c>
      <c r="E37" s="768">
        <v>0</v>
      </c>
      <c r="F37" s="772">
        <v>1</v>
      </c>
      <c r="G37" s="770">
        <f t="shared" si="10"/>
        <v>1</v>
      </c>
      <c r="H37" s="768">
        <v>0</v>
      </c>
      <c r="I37" s="769">
        <v>0</v>
      </c>
      <c r="J37" s="771">
        <f t="shared" si="11"/>
        <v>0</v>
      </c>
      <c r="K37" s="772">
        <v>0</v>
      </c>
      <c r="L37" s="769">
        <v>0</v>
      </c>
      <c r="M37" s="772">
        <f t="shared" si="12"/>
        <v>0</v>
      </c>
      <c r="N37" s="773">
        <f t="shared" si="13"/>
        <v>1</v>
      </c>
      <c r="O37" s="774">
        <f t="shared" si="14"/>
        <v>1</v>
      </c>
      <c r="P37" s="785">
        <f t="shared" si="15"/>
        <v>2</v>
      </c>
      <c r="Q37" s="281" t="s">
        <v>304</v>
      </c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81"/>
      <c r="DG37" s="281"/>
      <c r="DH37" s="281"/>
      <c r="DI37" s="281"/>
      <c r="DJ37" s="281"/>
      <c r="DK37" s="281"/>
    </row>
    <row r="38" spans="1:115" s="282" customFormat="1" ht="12.75">
      <c r="A38" s="339" t="s">
        <v>76</v>
      </c>
      <c r="B38" s="328">
        <v>0</v>
      </c>
      <c r="C38" s="329">
        <v>0</v>
      </c>
      <c r="D38" s="761">
        <f t="shared" si="9"/>
        <v>0</v>
      </c>
      <c r="E38" s="768">
        <v>0</v>
      </c>
      <c r="F38" s="772">
        <v>0</v>
      </c>
      <c r="G38" s="770">
        <f t="shared" si="10"/>
        <v>0</v>
      </c>
      <c r="H38" s="768">
        <v>0</v>
      </c>
      <c r="I38" s="769">
        <v>0</v>
      </c>
      <c r="J38" s="771">
        <f t="shared" si="11"/>
        <v>0</v>
      </c>
      <c r="K38" s="772">
        <v>0</v>
      </c>
      <c r="L38" s="769">
        <v>0</v>
      </c>
      <c r="M38" s="772">
        <f t="shared" si="12"/>
        <v>0</v>
      </c>
      <c r="N38" s="773">
        <f t="shared" si="13"/>
        <v>0</v>
      </c>
      <c r="O38" s="774">
        <f t="shared" si="14"/>
        <v>0</v>
      </c>
      <c r="P38" s="785">
        <f t="shared" si="15"/>
        <v>0</v>
      </c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  <c r="DB38" s="281"/>
      <c r="DC38" s="281"/>
      <c r="DD38" s="281"/>
      <c r="DE38" s="281"/>
      <c r="DF38" s="281"/>
      <c r="DG38" s="281"/>
      <c r="DH38" s="281"/>
      <c r="DI38" s="281"/>
      <c r="DJ38" s="281"/>
      <c r="DK38" s="281"/>
    </row>
    <row r="39" spans="1:16" s="281" customFormat="1" ht="12.75">
      <c r="A39" s="337" t="s">
        <v>77</v>
      </c>
      <c r="B39" s="328">
        <v>0</v>
      </c>
      <c r="C39" s="329">
        <v>0</v>
      </c>
      <c r="D39" s="761">
        <f t="shared" si="9"/>
        <v>0</v>
      </c>
      <c r="E39" s="768">
        <v>0</v>
      </c>
      <c r="F39" s="772">
        <v>1</v>
      </c>
      <c r="G39" s="770">
        <f t="shared" si="10"/>
        <v>1</v>
      </c>
      <c r="H39" s="768">
        <v>0</v>
      </c>
      <c r="I39" s="769">
        <v>0</v>
      </c>
      <c r="J39" s="771">
        <f t="shared" si="11"/>
        <v>0</v>
      </c>
      <c r="K39" s="772">
        <v>0</v>
      </c>
      <c r="L39" s="769">
        <v>0</v>
      </c>
      <c r="M39" s="772">
        <v>0</v>
      </c>
      <c r="N39" s="773">
        <f t="shared" si="13"/>
        <v>0</v>
      </c>
      <c r="O39" s="774">
        <f t="shared" si="14"/>
        <v>1</v>
      </c>
      <c r="P39" s="785">
        <f t="shared" si="15"/>
        <v>1</v>
      </c>
    </row>
    <row r="40" spans="1:115" s="282" customFormat="1" ht="12.75">
      <c r="A40" s="337" t="s">
        <v>78</v>
      </c>
      <c r="B40" s="328">
        <v>0</v>
      </c>
      <c r="C40" s="329">
        <v>0</v>
      </c>
      <c r="D40" s="761">
        <f t="shared" si="9"/>
        <v>0</v>
      </c>
      <c r="E40" s="768">
        <v>0</v>
      </c>
      <c r="F40" s="772">
        <v>0</v>
      </c>
      <c r="G40" s="770">
        <f t="shared" si="10"/>
        <v>0</v>
      </c>
      <c r="H40" s="768">
        <v>0</v>
      </c>
      <c r="I40" s="769">
        <v>0</v>
      </c>
      <c r="J40" s="771">
        <f t="shared" si="11"/>
        <v>0</v>
      </c>
      <c r="K40" s="772">
        <v>0</v>
      </c>
      <c r="L40" s="769">
        <v>0</v>
      </c>
      <c r="M40" s="772">
        <f t="shared" si="12"/>
        <v>0</v>
      </c>
      <c r="N40" s="773">
        <f t="shared" si="13"/>
        <v>0</v>
      </c>
      <c r="O40" s="774">
        <f t="shared" si="14"/>
        <v>0</v>
      </c>
      <c r="P40" s="785">
        <f t="shared" si="15"/>
        <v>0</v>
      </c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281"/>
      <c r="DG40" s="281"/>
      <c r="DH40" s="281"/>
      <c r="DI40" s="281"/>
      <c r="DJ40" s="281"/>
      <c r="DK40" s="281"/>
    </row>
    <row r="41" spans="1:115" s="282" customFormat="1" ht="12.75">
      <c r="A41" s="338" t="s">
        <v>83</v>
      </c>
      <c r="B41" s="328">
        <v>0</v>
      </c>
      <c r="C41" s="329">
        <v>0</v>
      </c>
      <c r="D41" s="761">
        <f t="shared" si="9"/>
        <v>0</v>
      </c>
      <c r="E41" s="768">
        <v>0</v>
      </c>
      <c r="F41" s="772">
        <v>0</v>
      </c>
      <c r="G41" s="770">
        <f t="shared" si="10"/>
        <v>0</v>
      </c>
      <c r="H41" s="768">
        <v>0</v>
      </c>
      <c r="I41" s="769">
        <v>0</v>
      </c>
      <c r="J41" s="771">
        <f t="shared" si="11"/>
        <v>0</v>
      </c>
      <c r="K41" s="772">
        <v>0</v>
      </c>
      <c r="L41" s="769">
        <v>0</v>
      </c>
      <c r="M41" s="772">
        <f t="shared" si="12"/>
        <v>0</v>
      </c>
      <c r="N41" s="773">
        <f t="shared" si="13"/>
        <v>0</v>
      </c>
      <c r="O41" s="774">
        <f t="shared" si="14"/>
        <v>0</v>
      </c>
      <c r="P41" s="785">
        <f t="shared" si="15"/>
        <v>0</v>
      </c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  <c r="BX41" s="281"/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/>
      <c r="CJ41" s="281"/>
      <c r="CK41" s="281"/>
      <c r="CL41" s="281"/>
      <c r="CM41" s="281"/>
      <c r="CN41" s="281"/>
      <c r="CO41" s="281"/>
      <c r="CP41" s="281"/>
      <c r="CQ41" s="281"/>
      <c r="CR41" s="281"/>
      <c r="CS41" s="281"/>
      <c r="CT41" s="281"/>
      <c r="CU41" s="281"/>
      <c r="CV41" s="281"/>
      <c r="CW41" s="281"/>
      <c r="CX41" s="281"/>
      <c r="CY41" s="281"/>
      <c r="CZ41" s="281"/>
      <c r="DA41" s="281"/>
      <c r="DB41" s="281"/>
      <c r="DC41" s="281"/>
      <c r="DD41" s="281"/>
      <c r="DE41" s="281"/>
      <c r="DF41" s="281"/>
      <c r="DG41" s="281"/>
      <c r="DH41" s="281"/>
      <c r="DI41" s="281"/>
      <c r="DJ41" s="281"/>
      <c r="DK41" s="281"/>
    </row>
    <row r="42" spans="1:115" s="282" customFormat="1" ht="12.75">
      <c r="A42" s="338" t="s">
        <v>80</v>
      </c>
      <c r="B42" s="328">
        <v>2</v>
      </c>
      <c r="C42" s="329">
        <v>1</v>
      </c>
      <c r="D42" s="771">
        <f t="shared" si="9"/>
        <v>3</v>
      </c>
      <c r="E42" s="768">
        <v>0</v>
      </c>
      <c r="F42" s="772">
        <v>0</v>
      </c>
      <c r="G42" s="771">
        <f t="shared" si="10"/>
        <v>0</v>
      </c>
      <c r="H42" s="772">
        <v>0</v>
      </c>
      <c r="I42" s="769">
        <f>I55+I70</f>
        <v>0</v>
      </c>
      <c r="J42" s="771">
        <f t="shared" si="11"/>
        <v>0</v>
      </c>
      <c r="K42" s="772">
        <v>0</v>
      </c>
      <c r="L42" s="769">
        <v>0</v>
      </c>
      <c r="M42" s="771">
        <f t="shared" si="12"/>
        <v>0</v>
      </c>
      <c r="N42" s="774">
        <f t="shared" si="13"/>
        <v>2</v>
      </c>
      <c r="O42" s="774">
        <f t="shared" si="14"/>
        <v>1</v>
      </c>
      <c r="P42" s="785">
        <f t="shared" si="15"/>
        <v>3</v>
      </c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281"/>
      <c r="DG42" s="281"/>
      <c r="DH42" s="281"/>
      <c r="DI42" s="281"/>
      <c r="DJ42" s="281"/>
      <c r="DK42" s="281"/>
    </row>
    <row r="43" spans="1:115" s="282" customFormat="1" ht="13.5" thickBot="1">
      <c r="A43" s="311" t="s">
        <v>65</v>
      </c>
      <c r="B43" s="786">
        <f>SUM(B33:B42)</f>
        <v>4</v>
      </c>
      <c r="C43" s="787">
        <f>SUM(C33:C42)</f>
        <v>1</v>
      </c>
      <c r="D43" s="788">
        <f>SUM(D33:D42)</f>
        <v>5</v>
      </c>
      <c r="E43" s="789">
        <f aca="true" t="shared" si="16" ref="E43:P43">E33+E34+E35+E36+E37+E38+E39+E40+E41+E42</f>
        <v>2</v>
      </c>
      <c r="F43" s="790">
        <f t="shared" si="16"/>
        <v>4</v>
      </c>
      <c r="G43" s="791">
        <f t="shared" si="16"/>
        <v>6</v>
      </c>
      <c r="H43" s="792">
        <f t="shared" si="16"/>
        <v>3</v>
      </c>
      <c r="I43" s="792">
        <f t="shared" si="16"/>
        <v>2</v>
      </c>
      <c r="J43" s="793">
        <f t="shared" si="16"/>
        <v>5</v>
      </c>
      <c r="K43" s="792">
        <f t="shared" si="16"/>
        <v>0</v>
      </c>
      <c r="L43" s="794">
        <f t="shared" si="16"/>
        <v>0</v>
      </c>
      <c r="M43" s="795">
        <f t="shared" si="16"/>
        <v>0</v>
      </c>
      <c r="N43" s="790">
        <f t="shared" si="16"/>
        <v>9</v>
      </c>
      <c r="O43" s="796">
        <f t="shared" si="16"/>
        <v>7</v>
      </c>
      <c r="P43" s="791">
        <f t="shared" si="16"/>
        <v>16</v>
      </c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1"/>
      <c r="CH43" s="281"/>
      <c r="CI43" s="281"/>
      <c r="CJ43" s="281"/>
      <c r="CK43" s="281"/>
      <c r="CL43" s="281"/>
      <c r="CM43" s="281"/>
      <c r="CN43" s="281"/>
      <c r="CO43" s="281"/>
      <c r="CP43" s="281"/>
      <c r="CQ43" s="281"/>
      <c r="CR43" s="281"/>
      <c r="CS43" s="281"/>
      <c r="CT43" s="281"/>
      <c r="CU43" s="281"/>
      <c r="CV43" s="281"/>
      <c r="CW43" s="281"/>
      <c r="CX43" s="281"/>
      <c r="CY43" s="281"/>
      <c r="CZ43" s="281"/>
      <c r="DA43" s="281"/>
      <c r="DB43" s="281"/>
      <c r="DC43" s="281"/>
      <c r="DD43" s="281"/>
      <c r="DE43" s="281"/>
      <c r="DF43" s="281"/>
      <c r="DG43" s="281"/>
      <c r="DH43" s="281"/>
      <c r="DI43" s="281"/>
      <c r="DJ43" s="281"/>
      <c r="DK43" s="281"/>
    </row>
    <row r="44" spans="1:115" s="282" customFormat="1" ht="12.75">
      <c r="A44" s="797" t="s">
        <v>8</v>
      </c>
      <c r="B44" s="798">
        <f>B31</f>
        <v>304</v>
      </c>
      <c r="C44" s="799">
        <f aca="true" t="shared" si="17" ref="C44:P44">C31</f>
        <v>22</v>
      </c>
      <c r="D44" s="800">
        <f t="shared" si="17"/>
        <v>326</v>
      </c>
      <c r="E44" s="801">
        <f t="shared" si="17"/>
        <v>233</v>
      </c>
      <c r="F44" s="802">
        <f t="shared" si="17"/>
        <v>36</v>
      </c>
      <c r="G44" s="803">
        <f t="shared" si="17"/>
        <v>269</v>
      </c>
      <c r="H44" s="804">
        <f t="shared" si="17"/>
        <v>217</v>
      </c>
      <c r="I44" s="804">
        <f t="shared" si="17"/>
        <v>17</v>
      </c>
      <c r="J44" s="805">
        <f t="shared" si="17"/>
        <v>234</v>
      </c>
      <c r="K44" s="804">
        <f t="shared" si="17"/>
        <v>3</v>
      </c>
      <c r="L44" s="802">
        <f t="shared" si="17"/>
        <v>2</v>
      </c>
      <c r="M44" s="806">
        <f t="shared" si="17"/>
        <v>5</v>
      </c>
      <c r="N44" s="801">
        <f t="shared" si="17"/>
        <v>757</v>
      </c>
      <c r="O44" s="800">
        <f t="shared" si="17"/>
        <v>77</v>
      </c>
      <c r="P44" s="805">
        <f t="shared" si="17"/>
        <v>834</v>
      </c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1"/>
      <c r="BJ44" s="281"/>
      <c r="BK44" s="281"/>
      <c r="BL44" s="281"/>
      <c r="BM44" s="281"/>
      <c r="BN44" s="281"/>
      <c r="BO44" s="281"/>
      <c r="BP44" s="281"/>
      <c r="BQ44" s="281"/>
      <c r="BR44" s="281"/>
      <c r="BS44" s="281"/>
      <c r="BT44" s="281"/>
      <c r="BU44" s="281"/>
      <c r="BV44" s="281"/>
      <c r="BW44" s="281"/>
      <c r="BX44" s="281"/>
      <c r="BY44" s="281"/>
      <c r="BZ44" s="281"/>
      <c r="CA44" s="281"/>
      <c r="CB44" s="281"/>
      <c r="CC44" s="281"/>
      <c r="CD44" s="281"/>
      <c r="CE44" s="281"/>
      <c r="CF44" s="281"/>
      <c r="CG44" s="281"/>
      <c r="CH44" s="281"/>
      <c r="CI44" s="281"/>
      <c r="CJ44" s="281"/>
      <c r="CK44" s="281"/>
      <c r="CL44" s="281"/>
      <c r="CM44" s="281"/>
      <c r="CN44" s="281"/>
      <c r="CO44" s="281"/>
      <c r="CP44" s="281"/>
      <c r="CQ44" s="281"/>
      <c r="CR44" s="281"/>
      <c r="CS44" s="281"/>
      <c r="CT44" s="281"/>
      <c r="CU44" s="281"/>
      <c r="CV44" s="281"/>
      <c r="CW44" s="281"/>
      <c r="CX44" s="281"/>
      <c r="CY44" s="281"/>
      <c r="CZ44" s="281"/>
      <c r="DA44" s="281"/>
      <c r="DB44" s="281"/>
      <c r="DC44" s="281"/>
      <c r="DD44" s="281"/>
      <c r="DE44" s="281"/>
      <c r="DF44" s="281"/>
      <c r="DG44" s="281"/>
      <c r="DH44" s="281"/>
      <c r="DI44" s="281"/>
      <c r="DJ44" s="281"/>
      <c r="DK44" s="281"/>
    </row>
    <row r="45" spans="1:115" s="282" customFormat="1" ht="13.5" thickBot="1">
      <c r="A45" s="311" t="s">
        <v>65</v>
      </c>
      <c r="B45" s="807">
        <f>B43</f>
        <v>4</v>
      </c>
      <c r="C45" s="808">
        <f>C43</f>
        <v>1</v>
      </c>
      <c r="D45" s="809">
        <f>D43</f>
        <v>5</v>
      </c>
      <c r="E45" s="810">
        <f aca="true" t="shared" si="18" ref="E45:P45">E43</f>
        <v>2</v>
      </c>
      <c r="F45" s="811">
        <f t="shared" si="18"/>
        <v>4</v>
      </c>
      <c r="G45" s="809">
        <f t="shared" si="18"/>
        <v>6</v>
      </c>
      <c r="H45" s="807">
        <f t="shared" si="18"/>
        <v>3</v>
      </c>
      <c r="I45" s="812">
        <f t="shared" si="18"/>
        <v>2</v>
      </c>
      <c r="J45" s="809">
        <f t="shared" si="18"/>
        <v>5</v>
      </c>
      <c r="K45" s="810">
        <f t="shared" si="18"/>
        <v>0</v>
      </c>
      <c r="L45" s="811">
        <f t="shared" si="18"/>
        <v>0</v>
      </c>
      <c r="M45" s="809">
        <f t="shared" si="18"/>
        <v>0</v>
      </c>
      <c r="N45" s="807">
        <f t="shared" si="18"/>
        <v>9</v>
      </c>
      <c r="O45" s="808">
        <f t="shared" si="18"/>
        <v>7</v>
      </c>
      <c r="P45" s="813">
        <f t="shared" si="18"/>
        <v>16</v>
      </c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81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  <c r="DE45" s="281"/>
      <c r="DF45" s="281"/>
      <c r="DG45" s="281"/>
      <c r="DH45" s="281"/>
      <c r="DI45" s="281"/>
      <c r="DJ45" s="281"/>
      <c r="DK45" s="281"/>
    </row>
    <row r="46" spans="1:115" s="282" customFormat="1" ht="15.75" thickBot="1">
      <c r="A46" s="342" t="s">
        <v>67</v>
      </c>
      <c r="B46" s="814">
        <f>B44+B45</f>
        <v>308</v>
      </c>
      <c r="C46" s="815">
        <f aca="true" t="shared" si="19" ref="C46:P46">C44+C45</f>
        <v>23</v>
      </c>
      <c r="D46" s="816">
        <f t="shared" si="19"/>
        <v>331</v>
      </c>
      <c r="E46" s="814">
        <f t="shared" si="19"/>
        <v>235</v>
      </c>
      <c r="F46" s="817">
        <f t="shared" si="19"/>
        <v>40</v>
      </c>
      <c r="G46" s="815">
        <f t="shared" si="19"/>
        <v>275</v>
      </c>
      <c r="H46" s="814">
        <f t="shared" si="19"/>
        <v>220</v>
      </c>
      <c r="I46" s="817">
        <f t="shared" si="19"/>
        <v>19</v>
      </c>
      <c r="J46" s="815">
        <f t="shared" si="19"/>
        <v>239</v>
      </c>
      <c r="K46" s="814">
        <f t="shared" si="19"/>
        <v>3</v>
      </c>
      <c r="L46" s="817">
        <f t="shared" si="19"/>
        <v>2</v>
      </c>
      <c r="M46" s="815">
        <f t="shared" si="19"/>
        <v>5</v>
      </c>
      <c r="N46" s="814">
        <f t="shared" si="19"/>
        <v>766</v>
      </c>
      <c r="O46" s="817">
        <f t="shared" si="19"/>
        <v>84</v>
      </c>
      <c r="P46" s="816">
        <f t="shared" si="19"/>
        <v>850</v>
      </c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  <c r="DF46" s="281"/>
      <c r="DG46" s="281"/>
      <c r="DH46" s="281"/>
      <c r="DI46" s="281"/>
      <c r="DJ46" s="281"/>
      <c r="DK46" s="281"/>
    </row>
    <row r="47" spans="1:17" ht="12.75">
      <c r="A47" s="261"/>
      <c r="B47" s="1435"/>
      <c r="C47" s="1435"/>
      <c r="D47" s="1435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</row>
    <row r="48" spans="1:17" ht="12.75">
      <c r="A48" s="261"/>
      <c r="B48" s="1435"/>
      <c r="C48" s="1435"/>
      <c r="D48" s="1435"/>
      <c r="E48" s="281" t="s">
        <v>301</v>
      </c>
      <c r="F48" s="281"/>
      <c r="G48" s="281"/>
      <c r="H48" s="281"/>
      <c r="I48" s="281"/>
      <c r="J48" s="281"/>
      <c r="K48" s="281"/>
      <c r="L48" s="281"/>
      <c r="M48" s="281"/>
      <c r="N48" s="343"/>
      <c r="O48" s="343"/>
      <c r="P48" s="343"/>
      <c r="Q48" s="281"/>
    </row>
  </sheetData>
  <sheetProtection/>
  <mergeCells count="11">
    <mergeCell ref="N3:P5"/>
    <mergeCell ref="E5:G5"/>
    <mergeCell ref="H5:J5"/>
    <mergeCell ref="K5:M5"/>
    <mergeCell ref="A1:P1"/>
    <mergeCell ref="A2:P2"/>
    <mergeCell ref="A3:A6"/>
    <mergeCell ref="B3:D3"/>
    <mergeCell ref="E3:G3"/>
    <mergeCell ref="H3:J3"/>
    <mergeCell ref="K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DN64"/>
  <sheetViews>
    <sheetView zoomScalePageLayoutView="0" workbookViewId="0" topLeftCell="A10">
      <selection activeCell="O40" sqref="O40"/>
    </sheetView>
  </sheetViews>
  <sheetFormatPr defaultColWidth="9.00390625" defaultRowHeight="12.75"/>
  <cols>
    <col min="1" max="1" width="39.125" style="262" customWidth="1"/>
    <col min="2" max="2" width="6.625" style="262" customWidth="1"/>
    <col min="3" max="3" width="7.00390625" style="262" customWidth="1"/>
    <col min="4" max="4" width="4.375" style="262" customWidth="1"/>
    <col min="5" max="5" width="6.75390625" style="262" customWidth="1"/>
    <col min="6" max="6" width="7.00390625" style="262" customWidth="1"/>
    <col min="7" max="7" width="4.625" style="262" customWidth="1"/>
    <col min="8" max="8" width="6.75390625" style="262" customWidth="1"/>
    <col min="9" max="9" width="7.125" style="262" customWidth="1"/>
    <col min="10" max="10" width="4.375" style="262" customWidth="1"/>
    <col min="11" max="12" width="7.125" style="262" customWidth="1"/>
    <col min="13" max="13" width="4.375" style="262" customWidth="1"/>
    <col min="14" max="118" width="9.125" style="261" customWidth="1"/>
    <col min="119" max="16384" width="9.125" style="262" customWidth="1"/>
  </cols>
  <sheetData>
    <row r="1" spans="1:13" ht="18.75" customHeight="1" thickBot="1">
      <c r="A1" s="2480" t="s">
        <v>47</v>
      </c>
      <c r="B1" s="2480"/>
      <c r="C1" s="2480"/>
      <c r="D1" s="2480"/>
      <c r="E1" s="2480"/>
      <c r="F1" s="2480"/>
      <c r="G1" s="2480"/>
      <c r="H1" s="2480"/>
      <c r="I1" s="2480"/>
      <c r="J1" s="2480"/>
      <c r="K1" s="2480"/>
      <c r="L1" s="2480"/>
      <c r="M1" s="2480"/>
    </row>
    <row r="2" spans="1:13" ht="13.5" thickBot="1">
      <c r="A2" s="2481" t="s">
        <v>373</v>
      </c>
      <c r="B2" s="2482"/>
      <c r="C2" s="2482"/>
      <c r="D2" s="2482"/>
      <c r="E2" s="2482"/>
      <c r="F2" s="2482"/>
      <c r="G2" s="2482"/>
      <c r="H2" s="2482"/>
      <c r="I2" s="2482"/>
      <c r="J2" s="2482"/>
      <c r="K2" s="2482"/>
      <c r="L2" s="2482"/>
      <c r="M2" s="2483"/>
    </row>
    <row r="3" spans="1:13" ht="15.75" customHeight="1" thickBot="1">
      <c r="A3" s="2461" t="s">
        <v>9</v>
      </c>
      <c r="B3" s="2464" t="s">
        <v>69</v>
      </c>
      <c r="C3" s="2458"/>
      <c r="D3" s="2484"/>
      <c r="E3" s="2485" t="s">
        <v>70</v>
      </c>
      <c r="F3" s="2458"/>
      <c r="G3" s="2484"/>
      <c r="H3" s="2485" t="s">
        <v>48</v>
      </c>
      <c r="I3" s="2458"/>
      <c r="J3" s="2465"/>
      <c r="K3" s="2464" t="s">
        <v>85</v>
      </c>
      <c r="L3" s="2458"/>
      <c r="M3" s="2465"/>
    </row>
    <row r="4" spans="1:14" ht="12.75" customHeight="1">
      <c r="A4" s="2462"/>
      <c r="B4" s="2466">
        <v>1</v>
      </c>
      <c r="C4" s="2467"/>
      <c r="D4" s="2476"/>
      <c r="E4" s="2478">
        <v>2</v>
      </c>
      <c r="F4" s="2467"/>
      <c r="G4" s="2476"/>
      <c r="H4" s="2478">
        <v>3</v>
      </c>
      <c r="I4" s="2467"/>
      <c r="J4" s="2468"/>
      <c r="K4" s="2466" t="s">
        <v>4</v>
      </c>
      <c r="L4" s="2467"/>
      <c r="M4" s="2468"/>
      <c r="N4" s="652"/>
    </row>
    <row r="5" spans="1:14" ht="5.25" customHeight="1" hidden="1">
      <c r="A5" s="2462"/>
      <c r="B5" s="2472"/>
      <c r="C5" s="2473"/>
      <c r="D5" s="2477"/>
      <c r="E5" s="2479"/>
      <c r="F5" s="2473"/>
      <c r="G5" s="2477"/>
      <c r="H5" s="2479"/>
      <c r="I5" s="2473"/>
      <c r="J5" s="2474"/>
      <c r="K5" s="2472"/>
      <c r="L5" s="2473"/>
      <c r="M5" s="2474"/>
      <c r="N5" s="652"/>
    </row>
    <row r="6" spans="1:14" ht="25.5" customHeight="1">
      <c r="A6" s="2463"/>
      <c r="B6" s="265" t="s">
        <v>27</v>
      </c>
      <c r="C6" s="266" t="s">
        <v>51</v>
      </c>
      <c r="D6" s="344" t="s">
        <v>4</v>
      </c>
      <c r="E6" s="345" t="s">
        <v>27</v>
      </c>
      <c r="F6" s="266" t="s">
        <v>51</v>
      </c>
      <c r="G6" s="344" t="s">
        <v>4</v>
      </c>
      <c r="H6" s="345" t="s">
        <v>27</v>
      </c>
      <c r="I6" s="266" t="s">
        <v>51</v>
      </c>
      <c r="J6" s="267" t="s">
        <v>4</v>
      </c>
      <c r="K6" s="265" t="s">
        <v>27</v>
      </c>
      <c r="L6" s="266" t="s">
        <v>51</v>
      </c>
      <c r="M6" s="380" t="s">
        <v>4</v>
      </c>
      <c r="N6" s="652"/>
    </row>
    <row r="7" spans="1:14" ht="15.75" customHeight="1">
      <c r="A7" s="653" t="s">
        <v>52</v>
      </c>
      <c r="B7" s="270"/>
      <c r="C7" s="325"/>
      <c r="D7" s="271"/>
      <c r="E7" s="272"/>
      <c r="F7" s="273"/>
      <c r="G7" s="326"/>
      <c r="H7" s="654"/>
      <c r="I7" s="273"/>
      <c r="J7" s="326"/>
      <c r="K7" s="648"/>
      <c r="L7" s="655"/>
      <c r="M7" s="656"/>
      <c r="N7" s="652"/>
    </row>
    <row r="8" spans="1:118" s="1829" customFormat="1" ht="15.75" customHeight="1">
      <c r="A8" s="1848" t="s">
        <v>72</v>
      </c>
      <c r="B8" s="1849">
        <f aca="true" t="shared" si="0" ref="B8:C13">B21+B33</f>
        <v>9</v>
      </c>
      <c r="C8" s="1849">
        <f t="shared" si="0"/>
        <v>0</v>
      </c>
      <c r="D8" s="1850">
        <f>B8+C8</f>
        <v>9</v>
      </c>
      <c r="E8" s="1849">
        <f aca="true" t="shared" si="1" ref="E8:F18">E21+E33</f>
        <v>0</v>
      </c>
      <c r="F8" s="1851">
        <f t="shared" si="1"/>
        <v>0</v>
      </c>
      <c r="G8" s="1852">
        <f>E8+F8</f>
        <v>0</v>
      </c>
      <c r="H8" s="1853">
        <f aca="true" t="shared" si="2" ref="H8:I18">H21+H33</f>
        <v>0</v>
      </c>
      <c r="I8" s="1851">
        <f t="shared" si="2"/>
        <v>0</v>
      </c>
      <c r="J8" s="1852">
        <f>H8+I8</f>
        <v>0</v>
      </c>
      <c r="K8" s="1854">
        <f>E8+H8+B8</f>
        <v>9</v>
      </c>
      <c r="L8" s="1849">
        <f>F8+I8+C8</f>
        <v>0</v>
      </c>
      <c r="M8" s="1855">
        <f>G8+J8+D8</f>
        <v>9</v>
      </c>
      <c r="N8" s="1828"/>
      <c r="O8" s="1828"/>
      <c r="P8" s="1828"/>
      <c r="Q8" s="1828"/>
      <c r="R8" s="1828"/>
      <c r="S8" s="1828"/>
      <c r="T8" s="1828"/>
      <c r="U8" s="1828"/>
      <c r="V8" s="1828"/>
      <c r="W8" s="1828"/>
      <c r="X8" s="1828"/>
      <c r="Y8" s="1828"/>
      <c r="Z8" s="1828"/>
      <c r="AA8" s="1828"/>
      <c r="AB8" s="1828"/>
      <c r="AC8" s="1828"/>
      <c r="AD8" s="1828"/>
      <c r="AE8" s="1828"/>
      <c r="AF8" s="1828"/>
      <c r="AG8" s="1828"/>
      <c r="AH8" s="1828"/>
      <c r="AI8" s="1828"/>
      <c r="AJ8" s="1828"/>
      <c r="AK8" s="1828"/>
      <c r="AL8" s="1828"/>
      <c r="AM8" s="1828"/>
      <c r="AN8" s="1828"/>
      <c r="AO8" s="1828"/>
      <c r="AP8" s="1828"/>
      <c r="AQ8" s="1828"/>
      <c r="AR8" s="1828"/>
      <c r="AS8" s="1828"/>
      <c r="AT8" s="1828"/>
      <c r="AU8" s="1828"/>
      <c r="AV8" s="1828"/>
      <c r="AW8" s="1828"/>
      <c r="AX8" s="1828"/>
      <c r="AY8" s="1828"/>
      <c r="AZ8" s="1828"/>
      <c r="BA8" s="1828"/>
      <c r="BB8" s="1828"/>
      <c r="BC8" s="1828"/>
      <c r="BD8" s="1828"/>
      <c r="BE8" s="1828"/>
      <c r="BF8" s="1828"/>
      <c r="BG8" s="1828"/>
      <c r="BH8" s="1828"/>
      <c r="BI8" s="1828"/>
      <c r="BJ8" s="1828"/>
      <c r="BK8" s="1828"/>
      <c r="BL8" s="1828"/>
      <c r="BM8" s="1828"/>
      <c r="BN8" s="1828"/>
      <c r="BO8" s="1828"/>
      <c r="BP8" s="1828"/>
      <c r="BQ8" s="1828"/>
      <c r="BR8" s="1828"/>
      <c r="BS8" s="1828"/>
      <c r="BT8" s="1828"/>
      <c r="BU8" s="1828"/>
      <c r="BV8" s="1828"/>
      <c r="BW8" s="1828"/>
      <c r="BX8" s="1828"/>
      <c r="BY8" s="1828"/>
      <c r="BZ8" s="1828"/>
      <c r="CA8" s="1828"/>
      <c r="CB8" s="1828"/>
      <c r="CC8" s="1828"/>
      <c r="CD8" s="1828"/>
      <c r="CE8" s="1828"/>
      <c r="CF8" s="1828"/>
      <c r="CG8" s="1828"/>
      <c r="CH8" s="1828"/>
      <c r="CI8" s="1828"/>
      <c r="CJ8" s="1828"/>
      <c r="CK8" s="1828"/>
      <c r="CL8" s="1828"/>
      <c r="CM8" s="1828"/>
      <c r="CN8" s="1828"/>
      <c r="CO8" s="1828"/>
      <c r="CP8" s="1828"/>
      <c r="CQ8" s="1828"/>
      <c r="CR8" s="1828"/>
      <c r="CS8" s="1828"/>
      <c r="CT8" s="1828"/>
      <c r="CU8" s="1828"/>
      <c r="CV8" s="1828"/>
      <c r="CW8" s="1828"/>
      <c r="CX8" s="1828"/>
      <c r="CY8" s="1828"/>
      <c r="CZ8" s="1828"/>
      <c r="DA8" s="1828"/>
      <c r="DB8" s="1828"/>
      <c r="DC8" s="1828"/>
      <c r="DD8" s="1828"/>
      <c r="DE8" s="1828"/>
      <c r="DF8" s="1828"/>
      <c r="DG8" s="1828"/>
      <c r="DH8" s="1828"/>
      <c r="DI8" s="1828"/>
      <c r="DJ8" s="1828"/>
      <c r="DK8" s="1828"/>
      <c r="DL8" s="1828"/>
      <c r="DM8" s="1828"/>
      <c r="DN8" s="1828"/>
    </row>
    <row r="9" spans="1:118" s="1829" customFormat="1" ht="15.75" customHeight="1">
      <c r="A9" s="1848" t="s">
        <v>73</v>
      </c>
      <c r="B9" s="1849">
        <f t="shared" si="0"/>
        <v>9</v>
      </c>
      <c r="C9" s="1849">
        <f t="shared" si="0"/>
        <v>0</v>
      </c>
      <c r="D9" s="1850">
        <f aca="true" t="shared" si="3" ref="D9:D17">B9+C9</f>
        <v>9</v>
      </c>
      <c r="E9" s="1849">
        <f t="shared" si="1"/>
        <v>0</v>
      </c>
      <c r="F9" s="1851">
        <f t="shared" si="1"/>
        <v>0</v>
      </c>
      <c r="G9" s="1852">
        <f aca="true" t="shared" si="4" ref="G9:G17">E9+F9</f>
        <v>0</v>
      </c>
      <c r="H9" s="1853">
        <f t="shared" si="2"/>
        <v>0</v>
      </c>
      <c r="I9" s="1851">
        <f t="shared" si="2"/>
        <v>0</v>
      </c>
      <c r="J9" s="1852">
        <f aca="true" t="shared" si="5" ref="J9:J17">H9+I9</f>
        <v>0</v>
      </c>
      <c r="K9" s="1854">
        <f aca="true" t="shared" si="6" ref="K9:M17">E9+H9+B9</f>
        <v>9</v>
      </c>
      <c r="L9" s="1849">
        <f t="shared" si="6"/>
        <v>0</v>
      </c>
      <c r="M9" s="1855">
        <f t="shared" si="6"/>
        <v>9</v>
      </c>
      <c r="N9" s="1828"/>
      <c r="O9" s="1828"/>
      <c r="P9" s="1828"/>
      <c r="Q9" s="1828"/>
      <c r="R9" s="1828"/>
      <c r="S9" s="1828"/>
      <c r="T9" s="1828"/>
      <c r="U9" s="1828"/>
      <c r="V9" s="1828"/>
      <c r="W9" s="1828"/>
      <c r="X9" s="1828"/>
      <c r="Y9" s="1828"/>
      <c r="Z9" s="1828"/>
      <c r="AA9" s="1828"/>
      <c r="AB9" s="1828"/>
      <c r="AC9" s="1828"/>
      <c r="AD9" s="1828"/>
      <c r="AE9" s="1828"/>
      <c r="AF9" s="1828"/>
      <c r="AG9" s="1828"/>
      <c r="AH9" s="1828"/>
      <c r="AI9" s="1828"/>
      <c r="AJ9" s="1828"/>
      <c r="AK9" s="1828"/>
      <c r="AL9" s="1828"/>
      <c r="AM9" s="1828"/>
      <c r="AN9" s="1828"/>
      <c r="AO9" s="1828"/>
      <c r="AP9" s="1828"/>
      <c r="AQ9" s="1828"/>
      <c r="AR9" s="1828"/>
      <c r="AS9" s="1828"/>
      <c r="AT9" s="1828"/>
      <c r="AU9" s="1828"/>
      <c r="AV9" s="1828"/>
      <c r="AW9" s="1828"/>
      <c r="AX9" s="1828"/>
      <c r="AY9" s="1828"/>
      <c r="AZ9" s="1828"/>
      <c r="BA9" s="1828"/>
      <c r="BB9" s="1828"/>
      <c r="BC9" s="1828"/>
      <c r="BD9" s="1828"/>
      <c r="BE9" s="1828"/>
      <c r="BF9" s="1828"/>
      <c r="BG9" s="1828"/>
      <c r="BH9" s="1828"/>
      <c r="BI9" s="1828"/>
      <c r="BJ9" s="1828"/>
      <c r="BK9" s="1828"/>
      <c r="BL9" s="1828"/>
      <c r="BM9" s="1828"/>
      <c r="BN9" s="1828"/>
      <c r="BO9" s="1828"/>
      <c r="BP9" s="1828"/>
      <c r="BQ9" s="1828"/>
      <c r="BR9" s="1828"/>
      <c r="BS9" s="1828"/>
      <c r="BT9" s="1828"/>
      <c r="BU9" s="1828"/>
      <c r="BV9" s="1828"/>
      <c r="BW9" s="1828"/>
      <c r="BX9" s="1828"/>
      <c r="BY9" s="1828"/>
      <c r="BZ9" s="1828"/>
      <c r="CA9" s="1828"/>
      <c r="CB9" s="1828"/>
      <c r="CC9" s="1828"/>
      <c r="CD9" s="1828"/>
      <c r="CE9" s="1828"/>
      <c r="CF9" s="1828"/>
      <c r="CG9" s="1828"/>
      <c r="CH9" s="1828"/>
      <c r="CI9" s="1828"/>
      <c r="CJ9" s="1828"/>
      <c r="CK9" s="1828"/>
      <c r="CL9" s="1828"/>
      <c r="CM9" s="1828"/>
      <c r="CN9" s="1828"/>
      <c r="CO9" s="1828"/>
      <c r="CP9" s="1828"/>
      <c r="CQ9" s="1828"/>
      <c r="CR9" s="1828"/>
      <c r="CS9" s="1828"/>
      <c r="CT9" s="1828"/>
      <c r="CU9" s="1828"/>
      <c r="CV9" s="1828"/>
      <c r="CW9" s="1828"/>
      <c r="CX9" s="1828"/>
      <c r="CY9" s="1828"/>
      <c r="CZ9" s="1828"/>
      <c r="DA9" s="1828"/>
      <c r="DB9" s="1828"/>
      <c r="DC9" s="1828"/>
      <c r="DD9" s="1828"/>
      <c r="DE9" s="1828"/>
      <c r="DF9" s="1828"/>
      <c r="DG9" s="1828"/>
      <c r="DH9" s="1828"/>
      <c r="DI9" s="1828"/>
      <c r="DJ9" s="1828"/>
      <c r="DK9" s="1828"/>
      <c r="DL9" s="1828"/>
      <c r="DM9" s="1828"/>
      <c r="DN9" s="1828"/>
    </row>
    <row r="10" spans="1:118" s="282" customFormat="1" ht="15.75" customHeight="1">
      <c r="A10" s="284" t="s">
        <v>74</v>
      </c>
      <c r="B10" s="288">
        <f t="shared" si="0"/>
        <v>3</v>
      </c>
      <c r="C10" s="288">
        <f t="shared" si="0"/>
        <v>0</v>
      </c>
      <c r="D10" s="298">
        <f t="shared" si="3"/>
        <v>3</v>
      </c>
      <c r="E10" s="288">
        <f t="shared" si="1"/>
        <v>0</v>
      </c>
      <c r="F10" s="289">
        <f t="shared" si="1"/>
        <v>0</v>
      </c>
      <c r="G10" s="346">
        <f t="shared" si="4"/>
        <v>0</v>
      </c>
      <c r="H10" s="347">
        <f t="shared" si="2"/>
        <v>0</v>
      </c>
      <c r="I10" s="289">
        <f t="shared" si="2"/>
        <v>0</v>
      </c>
      <c r="J10" s="346">
        <f t="shared" si="5"/>
        <v>0</v>
      </c>
      <c r="K10" s="348">
        <f t="shared" si="6"/>
        <v>3</v>
      </c>
      <c r="L10" s="288">
        <f t="shared" si="6"/>
        <v>0</v>
      </c>
      <c r="M10" s="349">
        <f t="shared" si="6"/>
        <v>3</v>
      </c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</row>
    <row r="11" spans="1:118" s="282" customFormat="1" ht="15.75" customHeight="1">
      <c r="A11" s="284" t="s">
        <v>75</v>
      </c>
      <c r="B11" s="288">
        <f t="shared" si="0"/>
        <v>0</v>
      </c>
      <c r="C11" s="288">
        <f t="shared" si="0"/>
        <v>0</v>
      </c>
      <c r="D11" s="298">
        <f t="shared" si="3"/>
        <v>0</v>
      </c>
      <c r="E11" s="288">
        <f t="shared" si="1"/>
        <v>0</v>
      </c>
      <c r="F11" s="289">
        <f t="shared" si="1"/>
        <v>0</v>
      </c>
      <c r="G11" s="346">
        <f t="shared" si="4"/>
        <v>0</v>
      </c>
      <c r="H11" s="347">
        <f t="shared" si="2"/>
        <v>0</v>
      </c>
      <c r="I11" s="289">
        <f t="shared" si="2"/>
        <v>0</v>
      </c>
      <c r="J11" s="346">
        <f t="shared" si="5"/>
        <v>0</v>
      </c>
      <c r="K11" s="348">
        <f t="shared" si="6"/>
        <v>0</v>
      </c>
      <c r="L11" s="288">
        <f t="shared" si="6"/>
        <v>0</v>
      </c>
      <c r="M11" s="349">
        <f t="shared" si="6"/>
        <v>0</v>
      </c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  <c r="DL11" s="281"/>
      <c r="DM11" s="281"/>
      <c r="DN11" s="281"/>
    </row>
    <row r="12" spans="1:118" s="282" customFormat="1" ht="15.75" customHeight="1">
      <c r="A12" s="274" t="s">
        <v>56</v>
      </c>
      <c r="B12" s="288">
        <f t="shared" si="0"/>
        <v>0</v>
      </c>
      <c r="C12" s="288">
        <f t="shared" si="0"/>
        <v>0</v>
      </c>
      <c r="D12" s="298">
        <f t="shared" si="3"/>
        <v>0</v>
      </c>
      <c r="E12" s="288">
        <f t="shared" si="1"/>
        <v>0</v>
      </c>
      <c r="F12" s="289">
        <f t="shared" si="1"/>
        <v>0</v>
      </c>
      <c r="G12" s="346">
        <f t="shared" si="4"/>
        <v>0</v>
      </c>
      <c r="H12" s="347">
        <f t="shared" si="2"/>
        <v>0</v>
      </c>
      <c r="I12" s="289">
        <f t="shared" si="2"/>
        <v>0</v>
      </c>
      <c r="J12" s="346">
        <f t="shared" si="5"/>
        <v>0</v>
      </c>
      <c r="K12" s="348">
        <f t="shared" si="6"/>
        <v>0</v>
      </c>
      <c r="L12" s="288">
        <f t="shared" si="6"/>
        <v>0</v>
      </c>
      <c r="M12" s="349">
        <f t="shared" si="6"/>
        <v>0</v>
      </c>
      <c r="N12" s="281"/>
      <c r="O12" s="281"/>
      <c r="P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1"/>
      <c r="DN12" s="281"/>
    </row>
    <row r="13" spans="1:118" s="282" customFormat="1" ht="15.75" customHeight="1">
      <c r="A13" s="285" t="s">
        <v>76</v>
      </c>
      <c r="B13" s="288">
        <f t="shared" si="0"/>
        <v>0</v>
      </c>
      <c r="C13" s="288">
        <f t="shared" si="0"/>
        <v>0</v>
      </c>
      <c r="D13" s="298">
        <f t="shared" si="3"/>
        <v>0</v>
      </c>
      <c r="E13" s="288">
        <f t="shared" si="1"/>
        <v>0</v>
      </c>
      <c r="F13" s="289">
        <f t="shared" si="1"/>
        <v>0</v>
      </c>
      <c r="G13" s="346">
        <f t="shared" si="4"/>
        <v>0</v>
      </c>
      <c r="H13" s="347">
        <f t="shared" si="2"/>
        <v>0</v>
      </c>
      <c r="I13" s="289">
        <f t="shared" si="2"/>
        <v>0</v>
      </c>
      <c r="J13" s="346">
        <f t="shared" si="5"/>
        <v>0</v>
      </c>
      <c r="K13" s="348">
        <f t="shared" si="6"/>
        <v>0</v>
      </c>
      <c r="L13" s="288">
        <f t="shared" si="6"/>
        <v>0</v>
      </c>
      <c r="M13" s="349">
        <f t="shared" si="6"/>
        <v>0</v>
      </c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1"/>
      <c r="DN13" s="281"/>
    </row>
    <row r="14" spans="1:118" s="282" customFormat="1" ht="15.75" customHeight="1">
      <c r="A14" s="287" t="s">
        <v>77</v>
      </c>
      <c r="B14" s="288">
        <v>4</v>
      </c>
      <c r="C14" s="288">
        <v>1</v>
      </c>
      <c r="D14" s="298">
        <f t="shared" si="3"/>
        <v>5</v>
      </c>
      <c r="E14" s="288">
        <f t="shared" si="1"/>
        <v>0</v>
      </c>
      <c r="F14" s="289">
        <f t="shared" si="1"/>
        <v>0</v>
      </c>
      <c r="G14" s="346">
        <f t="shared" si="4"/>
        <v>0</v>
      </c>
      <c r="H14" s="347">
        <f t="shared" si="2"/>
        <v>0</v>
      </c>
      <c r="I14" s="289">
        <f t="shared" si="2"/>
        <v>0</v>
      </c>
      <c r="J14" s="346">
        <f t="shared" si="5"/>
        <v>0</v>
      </c>
      <c r="K14" s="348">
        <f t="shared" si="6"/>
        <v>4</v>
      </c>
      <c r="L14" s="288">
        <f t="shared" si="6"/>
        <v>1</v>
      </c>
      <c r="M14" s="349">
        <f t="shared" si="6"/>
        <v>5</v>
      </c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</row>
    <row r="15" spans="1:118" s="282" customFormat="1" ht="15.75" customHeight="1">
      <c r="A15" s="287" t="s">
        <v>78</v>
      </c>
      <c r="B15" s="288">
        <v>1</v>
      </c>
      <c r="C15" s="288">
        <v>1</v>
      </c>
      <c r="D15" s="298">
        <f t="shared" si="3"/>
        <v>2</v>
      </c>
      <c r="E15" s="288">
        <f t="shared" si="1"/>
        <v>0</v>
      </c>
      <c r="F15" s="289">
        <f t="shared" si="1"/>
        <v>0</v>
      </c>
      <c r="G15" s="346">
        <f t="shared" si="4"/>
        <v>0</v>
      </c>
      <c r="H15" s="347">
        <f t="shared" si="2"/>
        <v>0</v>
      </c>
      <c r="I15" s="289">
        <f t="shared" si="2"/>
        <v>0</v>
      </c>
      <c r="J15" s="346">
        <f t="shared" si="5"/>
        <v>0</v>
      </c>
      <c r="K15" s="348">
        <f t="shared" si="6"/>
        <v>1</v>
      </c>
      <c r="L15" s="288">
        <f t="shared" si="6"/>
        <v>1</v>
      </c>
      <c r="M15" s="349">
        <f t="shared" si="6"/>
        <v>2</v>
      </c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</row>
    <row r="16" spans="1:118" s="282" customFormat="1" ht="15.75" customHeight="1">
      <c r="A16" s="274" t="s">
        <v>79</v>
      </c>
      <c r="B16" s="288">
        <v>26</v>
      </c>
      <c r="C16" s="288">
        <v>3</v>
      </c>
      <c r="D16" s="298">
        <f t="shared" si="3"/>
        <v>29</v>
      </c>
      <c r="E16" s="288">
        <f t="shared" si="1"/>
        <v>0</v>
      </c>
      <c r="F16" s="289">
        <f t="shared" si="1"/>
        <v>0</v>
      </c>
      <c r="G16" s="346">
        <f t="shared" si="4"/>
        <v>0</v>
      </c>
      <c r="H16" s="347">
        <f t="shared" si="2"/>
        <v>0</v>
      </c>
      <c r="I16" s="289">
        <f t="shared" si="2"/>
        <v>0</v>
      </c>
      <c r="J16" s="346">
        <f t="shared" si="5"/>
        <v>0</v>
      </c>
      <c r="K16" s="348">
        <f t="shared" si="6"/>
        <v>26</v>
      </c>
      <c r="L16" s="288">
        <f t="shared" si="6"/>
        <v>3</v>
      </c>
      <c r="M16" s="349">
        <f t="shared" si="6"/>
        <v>29</v>
      </c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</row>
    <row r="17" spans="1:118" s="282" customFormat="1" ht="15.75" customHeight="1">
      <c r="A17" s="274" t="s">
        <v>80</v>
      </c>
      <c r="B17" s="288">
        <f>B30+B42</f>
        <v>0</v>
      </c>
      <c r="C17" s="657">
        <f>C30+C42</f>
        <v>0</v>
      </c>
      <c r="D17" s="658">
        <f t="shared" si="3"/>
        <v>0</v>
      </c>
      <c r="E17" s="288">
        <f t="shared" si="1"/>
        <v>0</v>
      </c>
      <c r="F17" s="659">
        <f t="shared" si="1"/>
        <v>0</v>
      </c>
      <c r="G17" s="346">
        <f t="shared" si="4"/>
        <v>0</v>
      </c>
      <c r="H17" s="347">
        <f t="shared" si="2"/>
        <v>0</v>
      </c>
      <c r="I17" s="659">
        <f t="shared" si="2"/>
        <v>0</v>
      </c>
      <c r="J17" s="346">
        <f t="shared" si="5"/>
        <v>0</v>
      </c>
      <c r="K17" s="348">
        <f t="shared" si="6"/>
        <v>0</v>
      </c>
      <c r="L17" s="288">
        <f t="shared" si="6"/>
        <v>0</v>
      </c>
      <c r="M17" s="349">
        <f t="shared" si="6"/>
        <v>0</v>
      </c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  <c r="DE17" s="281"/>
      <c r="DF17" s="281"/>
      <c r="DG17" s="281"/>
      <c r="DH17" s="281"/>
      <c r="DI17" s="281"/>
      <c r="DJ17" s="281"/>
      <c r="DK17" s="281"/>
      <c r="DL17" s="281"/>
      <c r="DM17" s="281"/>
      <c r="DN17" s="281"/>
    </row>
    <row r="18" spans="1:118" s="282" customFormat="1" ht="15.75" customHeight="1">
      <c r="A18" s="660" t="s">
        <v>12</v>
      </c>
      <c r="B18" s="818">
        <f>B31+B43</f>
        <v>52</v>
      </c>
      <c r="C18" s="661">
        <f>C31+C43</f>
        <v>5</v>
      </c>
      <c r="D18" s="662">
        <f>D31+D43</f>
        <v>57</v>
      </c>
      <c r="E18" s="661">
        <f t="shared" si="1"/>
        <v>0</v>
      </c>
      <c r="F18" s="663">
        <f t="shared" si="1"/>
        <v>0</v>
      </c>
      <c r="G18" s="664">
        <f>G31+G43</f>
        <v>0</v>
      </c>
      <c r="H18" s="665">
        <f t="shared" si="2"/>
        <v>0</v>
      </c>
      <c r="I18" s="663">
        <f t="shared" si="2"/>
        <v>0</v>
      </c>
      <c r="J18" s="666">
        <f>J31+J43</f>
        <v>0</v>
      </c>
      <c r="K18" s="667">
        <f>K31+K43</f>
        <v>52</v>
      </c>
      <c r="L18" s="668">
        <f>L31+L43</f>
        <v>5</v>
      </c>
      <c r="M18" s="669">
        <f>M31+M43</f>
        <v>57</v>
      </c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1"/>
      <c r="DN18" s="281"/>
    </row>
    <row r="19" spans="1:118" s="282" customFormat="1" ht="15.75" customHeight="1">
      <c r="A19" s="290" t="s">
        <v>23</v>
      </c>
      <c r="B19" s="670"/>
      <c r="C19" s="671"/>
      <c r="D19" s="672"/>
      <c r="E19" s="569"/>
      <c r="F19" s="659"/>
      <c r="G19" s="346"/>
      <c r="H19" s="673"/>
      <c r="I19" s="657"/>
      <c r="J19" s="346"/>
      <c r="K19" s="674"/>
      <c r="L19" s="657"/>
      <c r="M19" s="349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281"/>
      <c r="DE19" s="281"/>
      <c r="DF19" s="281"/>
      <c r="DG19" s="281"/>
      <c r="DH19" s="281"/>
      <c r="DI19" s="281"/>
      <c r="DJ19" s="281"/>
      <c r="DK19" s="281"/>
      <c r="DL19" s="281"/>
      <c r="DM19" s="281"/>
      <c r="DN19" s="281"/>
    </row>
    <row r="20" spans="1:118" s="282" customFormat="1" ht="15.75" customHeight="1">
      <c r="A20" s="294" t="s">
        <v>11</v>
      </c>
      <c r="B20" s="670"/>
      <c r="C20" s="675"/>
      <c r="D20" s="292"/>
      <c r="E20" s="288"/>
      <c r="F20" s="289"/>
      <c r="G20" s="346"/>
      <c r="H20" s="673"/>
      <c r="I20" s="657"/>
      <c r="J20" s="346"/>
      <c r="K20" s="348"/>
      <c r="L20" s="289"/>
      <c r="M20" s="349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  <c r="DE20" s="281"/>
      <c r="DF20" s="281"/>
      <c r="DG20" s="281"/>
      <c r="DH20" s="281"/>
      <c r="DI20" s="281"/>
      <c r="DJ20" s="281"/>
      <c r="DK20" s="281"/>
      <c r="DL20" s="281"/>
      <c r="DM20" s="281"/>
      <c r="DN20" s="281"/>
    </row>
    <row r="21" spans="1:118" s="282" customFormat="1" ht="15.75" customHeight="1">
      <c r="A21" s="336" t="s">
        <v>72</v>
      </c>
      <c r="B21" s="309">
        <v>9</v>
      </c>
      <c r="C21" s="310"/>
      <c r="D21" s="298">
        <f>B21+C21</f>
        <v>9</v>
      </c>
      <c r="E21" s="275"/>
      <c r="F21" s="276">
        <v>0</v>
      </c>
      <c r="G21" s="346">
        <f aca="true" t="shared" si="7" ref="G21:G27">F21+E21</f>
        <v>0</v>
      </c>
      <c r="H21" s="351"/>
      <c r="I21" s="276"/>
      <c r="J21" s="346">
        <f aca="true" t="shared" si="8" ref="J21:J30">I21+H21</f>
        <v>0</v>
      </c>
      <c r="K21" s="674">
        <f>E21+H21+B21</f>
        <v>9</v>
      </c>
      <c r="L21" s="676">
        <f>F21+I21+C21</f>
        <v>0</v>
      </c>
      <c r="M21" s="677">
        <f>G21+J21+D21</f>
        <v>9</v>
      </c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  <c r="DE21" s="281"/>
      <c r="DF21" s="281"/>
      <c r="DG21" s="281"/>
      <c r="DH21" s="281"/>
      <c r="DI21" s="281"/>
      <c r="DJ21" s="281"/>
      <c r="DK21" s="281"/>
      <c r="DL21" s="281"/>
      <c r="DM21" s="281"/>
      <c r="DN21" s="281"/>
    </row>
    <row r="22" spans="1:118" s="282" customFormat="1" ht="15.75" customHeight="1">
      <c r="A22" s="336" t="s">
        <v>73</v>
      </c>
      <c r="B22" s="309">
        <v>9</v>
      </c>
      <c r="C22" s="310"/>
      <c r="D22" s="298">
        <f aca="true" t="shared" si="9" ref="D22:D43">B22+C22</f>
        <v>9</v>
      </c>
      <c r="E22" s="351"/>
      <c r="F22" s="276">
        <v>0</v>
      </c>
      <c r="G22" s="346">
        <f t="shared" si="7"/>
        <v>0</v>
      </c>
      <c r="H22" s="351"/>
      <c r="I22" s="276"/>
      <c r="J22" s="346">
        <f t="shared" si="8"/>
        <v>0</v>
      </c>
      <c r="K22" s="674">
        <f aca="true" t="shared" si="10" ref="K22:M30">E22+H22+B22</f>
        <v>9</v>
      </c>
      <c r="L22" s="676">
        <f t="shared" si="10"/>
        <v>0</v>
      </c>
      <c r="M22" s="677">
        <f t="shared" si="10"/>
        <v>9</v>
      </c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281"/>
      <c r="DK22" s="281"/>
      <c r="DL22" s="281"/>
      <c r="DM22" s="281"/>
      <c r="DN22" s="281"/>
    </row>
    <row r="23" spans="1:118" s="282" customFormat="1" ht="15.75" customHeight="1">
      <c r="A23" s="284" t="s">
        <v>74</v>
      </c>
      <c r="B23" s="300" t="s">
        <v>2</v>
      </c>
      <c r="C23" s="301"/>
      <c r="D23" s="298">
        <f t="shared" si="9"/>
        <v>3</v>
      </c>
      <c r="E23" s="351"/>
      <c r="F23" s="276">
        <v>0</v>
      </c>
      <c r="G23" s="346">
        <f t="shared" si="7"/>
        <v>0</v>
      </c>
      <c r="H23" s="351"/>
      <c r="I23" s="276"/>
      <c r="J23" s="346">
        <f t="shared" si="8"/>
        <v>0</v>
      </c>
      <c r="K23" s="674">
        <f t="shared" si="10"/>
        <v>3</v>
      </c>
      <c r="L23" s="676">
        <f t="shared" si="10"/>
        <v>0</v>
      </c>
      <c r="M23" s="677">
        <f t="shared" si="10"/>
        <v>3</v>
      </c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1"/>
      <c r="DG23" s="281"/>
      <c r="DH23" s="281"/>
      <c r="DI23" s="281"/>
      <c r="DJ23" s="281"/>
      <c r="DK23" s="281"/>
      <c r="DL23" s="281"/>
      <c r="DM23" s="281"/>
      <c r="DN23" s="281"/>
    </row>
    <row r="24" spans="1:118" s="282" customFormat="1" ht="15.75" customHeight="1">
      <c r="A24" s="284" t="s">
        <v>75</v>
      </c>
      <c r="B24" s="300"/>
      <c r="C24" s="301"/>
      <c r="D24" s="298">
        <f t="shared" si="9"/>
        <v>0</v>
      </c>
      <c r="E24" s="351"/>
      <c r="F24" s="276"/>
      <c r="G24" s="346">
        <f t="shared" si="7"/>
        <v>0</v>
      </c>
      <c r="H24" s="351"/>
      <c r="I24" s="276"/>
      <c r="J24" s="346">
        <f t="shared" si="8"/>
        <v>0</v>
      </c>
      <c r="K24" s="674">
        <f t="shared" si="10"/>
        <v>0</v>
      </c>
      <c r="L24" s="676">
        <f t="shared" si="10"/>
        <v>0</v>
      </c>
      <c r="M24" s="677">
        <f t="shared" si="10"/>
        <v>0</v>
      </c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  <c r="DD24" s="281"/>
      <c r="DE24" s="281"/>
      <c r="DF24" s="281"/>
      <c r="DG24" s="281"/>
      <c r="DH24" s="281"/>
      <c r="DI24" s="281"/>
      <c r="DJ24" s="281"/>
      <c r="DK24" s="281"/>
      <c r="DL24" s="281"/>
      <c r="DM24" s="281"/>
      <c r="DN24" s="281"/>
    </row>
    <row r="25" spans="1:118" s="282" customFormat="1" ht="15.75" customHeight="1">
      <c r="A25" s="274" t="s">
        <v>56</v>
      </c>
      <c r="B25" s="295"/>
      <c r="C25" s="304"/>
      <c r="D25" s="298">
        <f t="shared" si="9"/>
        <v>0</v>
      </c>
      <c r="E25" s="351"/>
      <c r="F25" s="276"/>
      <c r="G25" s="346">
        <f t="shared" si="7"/>
        <v>0</v>
      </c>
      <c r="H25" s="351"/>
      <c r="I25" s="276"/>
      <c r="J25" s="346">
        <f t="shared" si="8"/>
        <v>0</v>
      </c>
      <c r="K25" s="674">
        <f t="shared" si="10"/>
        <v>0</v>
      </c>
      <c r="L25" s="676">
        <f t="shared" si="10"/>
        <v>0</v>
      </c>
      <c r="M25" s="677">
        <f t="shared" si="10"/>
        <v>0</v>
      </c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/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  <c r="DD25" s="281"/>
      <c r="DE25" s="281"/>
      <c r="DF25" s="281"/>
      <c r="DG25" s="281"/>
      <c r="DH25" s="281"/>
      <c r="DI25" s="281"/>
      <c r="DJ25" s="281"/>
      <c r="DK25" s="281"/>
      <c r="DL25" s="281"/>
      <c r="DM25" s="281"/>
      <c r="DN25" s="281"/>
    </row>
    <row r="26" spans="1:118" s="282" customFormat="1" ht="15.75" customHeight="1">
      <c r="A26" s="285" t="s">
        <v>76</v>
      </c>
      <c r="B26" s="1856"/>
      <c r="C26" s="1857"/>
      <c r="D26" s="298">
        <f t="shared" si="9"/>
        <v>0</v>
      </c>
      <c r="E26" s="351"/>
      <c r="F26" s="276"/>
      <c r="G26" s="346">
        <f t="shared" si="7"/>
        <v>0</v>
      </c>
      <c r="H26" s="351"/>
      <c r="I26" s="276"/>
      <c r="J26" s="346">
        <f t="shared" si="8"/>
        <v>0</v>
      </c>
      <c r="K26" s="674">
        <f t="shared" si="10"/>
        <v>0</v>
      </c>
      <c r="L26" s="676">
        <f t="shared" si="10"/>
        <v>0</v>
      </c>
      <c r="M26" s="677">
        <f t="shared" si="10"/>
        <v>0</v>
      </c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  <c r="DE26" s="281"/>
      <c r="DF26" s="281"/>
      <c r="DG26" s="281"/>
      <c r="DH26" s="281"/>
      <c r="DI26" s="281"/>
      <c r="DJ26" s="281"/>
      <c r="DK26" s="281"/>
      <c r="DL26" s="281"/>
      <c r="DM26" s="281"/>
      <c r="DN26" s="281"/>
    </row>
    <row r="27" spans="1:118" s="282" customFormat="1" ht="15.75" customHeight="1">
      <c r="A27" s="287" t="s">
        <v>77</v>
      </c>
      <c r="B27" s="302" t="s">
        <v>3</v>
      </c>
      <c r="C27" s="303" t="s">
        <v>0</v>
      </c>
      <c r="D27" s="298">
        <f t="shared" si="9"/>
        <v>5</v>
      </c>
      <c r="E27" s="351"/>
      <c r="F27" s="276">
        <v>0</v>
      </c>
      <c r="G27" s="346">
        <f t="shared" si="7"/>
        <v>0</v>
      </c>
      <c r="H27" s="351"/>
      <c r="I27" s="276"/>
      <c r="J27" s="346">
        <f t="shared" si="8"/>
        <v>0</v>
      </c>
      <c r="K27" s="674">
        <f t="shared" si="10"/>
        <v>4</v>
      </c>
      <c r="L27" s="676">
        <f t="shared" si="10"/>
        <v>1</v>
      </c>
      <c r="M27" s="677">
        <f t="shared" si="10"/>
        <v>5</v>
      </c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  <c r="DL27" s="281"/>
      <c r="DM27" s="281"/>
      <c r="DN27" s="281"/>
    </row>
    <row r="28" spans="1:118" s="282" customFormat="1" ht="15.75" customHeight="1">
      <c r="A28" s="287" t="s">
        <v>78</v>
      </c>
      <c r="B28" s="302" t="s">
        <v>0</v>
      </c>
      <c r="C28" s="301" t="s">
        <v>0</v>
      </c>
      <c r="D28" s="298">
        <f t="shared" si="9"/>
        <v>2</v>
      </c>
      <c r="E28" s="351"/>
      <c r="F28" s="276"/>
      <c r="G28" s="279"/>
      <c r="H28" s="351"/>
      <c r="I28" s="276"/>
      <c r="J28" s="346">
        <f t="shared" si="8"/>
        <v>0</v>
      </c>
      <c r="K28" s="674">
        <f t="shared" si="10"/>
        <v>1</v>
      </c>
      <c r="L28" s="676">
        <f t="shared" si="10"/>
        <v>1</v>
      </c>
      <c r="M28" s="677">
        <f t="shared" si="10"/>
        <v>2</v>
      </c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  <c r="DL28" s="281"/>
      <c r="DM28" s="281"/>
      <c r="DN28" s="281"/>
    </row>
    <row r="29" spans="1:118" s="282" customFormat="1" ht="15.75" customHeight="1">
      <c r="A29" s="274" t="s">
        <v>79</v>
      </c>
      <c r="B29" s="295">
        <v>26</v>
      </c>
      <c r="C29" s="304">
        <v>3</v>
      </c>
      <c r="D29" s="298">
        <f t="shared" si="9"/>
        <v>29</v>
      </c>
      <c r="E29" s="351"/>
      <c r="F29" s="276">
        <v>0</v>
      </c>
      <c r="G29" s="346">
        <f>E29+F29</f>
        <v>0</v>
      </c>
      <c r="H29" s="351"/>
      <c r="I29" s="276"/>
      <c r="J29" s="346">
        <f t="shared" si="8"/>
        <v>0</v>
      </c>
      <c r="K29" s="674">
        <f t="shared" si="10"/>
        <v>26</v>
      </c>
      <c r="L29" s="676">
        <f t="shared" si="10"/>
        <v>3</v>
      </c>
      <c r="M29" s="677">
        <f t="shared" si="10"/>
        <v>29</v>
      </c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281"/>
      <c r="DK29" s="281"/>
      <c r="DL29" s="281"/>
      <c r="DM29" s="281"/>
      <c r="DN29" s="281"/>
    </row>
    <row r="30" spans="1:118" s="282" customFormat="1" ht="15.75" customHeight="1">
      <c r="A30" s="274" t="s">
        <v>80</v>
      </c>
      <c r="B30" s="295"/>
      <c r="C30" s="304"/>
      <c r="D30" s="298">
        <f t="shared" si="9"/>
        <v>0</v>
      </c>
      <c r="E30" s="351"/>
      <c r="F30" s="276"/>
      <c r="G30" s="346"/>
      <c r="H30" s="351"/>
      <c r="I30" s="276"/>
      <c r="J30" s="346">
        <f t="shared" si="8"/>
        <v>0</v>
      </c>
      <c r="K30" s="674">
        <f t="shared" si="10"/>
        <v>0</v>
      </c>
      <c r="L30" s="676">
        <f t="shared" si="10"/>
        <v>0</v>
      </c>
      <c r="M30" s="677">
        <f t="shared" si="10"/>
        <v>0</v>
      </c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  <c r="DL30" s="281"/>
      <c r="DM30" s="281"/>
      <c r="DN30" s="281"/>
    </row>
    <row r="31" spans="1:118" s="282" customFormat="1" ht="15.75" customHeight="1">
      <c r="A31" s="294" t="s">
        <v>8</v>
      </c>
      <c r="B31" s="818">
        <f aca="true" t="shared" si="11" ref="B31:M31">B21+B22+B23+B24+B25+B26+B27+B28+B29+B30</f>
        <v>52</v>
      </c>
      <c r="C31" s="1858">
        <f t="shared" si="11"/>
        <v>5</v>
      </c>
      <c r="D31" s="649">
        <f t="shared" si="11"/>
        <v>57</v>
      </c>
      <c r="E31" s="665">
        <f t="shared" si="11"/>
        <v>0</v>
      </c>
      <c r="F31" s="651">
        <f t="shared" si="11"/>
        <v>0</v>
      </c>
      <c r="G31" s="333">
        <f t="shared" si="11"/>
        <v>0</v>
      </c>
      <c r="H31" s="665">
        <f t="shared" si="11"/>
        <v>0</v>
      </c>
      <c r="I31" s="651">
        <f t="shared" si="11"/>
        <v>0</v>
      </c>
      <c r="J31" s="678">
        <f t="shared" si="11"/>
        <v>0</v>
      </c>
      <c r="K31" s="679">
        <f t="shared" si="11"/>
        <v>52</v>
      </c>
      <c r="L31" s="680">
        <f t="shared" si="11"/>
        <v>5</v>
      </c>
      <c r="M31" s="681">
        <f t="shared" si="11"/>
        <v>57</v>
      </c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1"/>
      <c r="DE31" s="281"/>
      <c r="DF31" s="281"/>
      <c r="DG31" s="281"/>
      <c r="DH31" s="281"/>
      <c r="DI31" s="281"/>
      <c r="DJ31" s="281"/>
      <c r="DK31" s="281"/>
      <c r="DL31" s="281"/>
      <c r="DM31" s="281"/>
      <c r="DN31" s="281"/>
    </row>
    <row r="32" spans="1:118" s="282" customFormat="1" ht="15.75" customHeight="1">
      <c r="A32" s="308" t="s">
        <v>64</v>
      </c>
      <c r="B32" s="291"/>
      <c r="C32" s="350"/>
      <c r="D32" s="292"/>
      <c r="E32" s="351"/>
      <c r="F32" s="276"/>
      <c r="G32" s="307"/>
      <c r="H32" s="351"/>
      <c r="I32" s="276"/>
      <c r="J32" s="307"/>
      <c r="K32" s="674">
        <f aca="true" t="shared" si="12" ref="K32:M45">E32+H32</f>
        <v>0</v>
      </c>
      <c r="L32" s="676">
        <f t="shared" si="12"/>
        <v>0</v>
      </c>
      <c r="M32" s="349">
        <f t="shared" si="12"/>
        <v>0</v>
      </c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81"/>
      <c r="CX32" s="281"/>
      <c r="CY32" s="281"/>
      <c r="CZ32" s="281"/>
      <c r="DA32" s="281"/>
      <c r="DB32" s="281"/>
      <c r="DC32" s="281"/>
      <c r="DD32" s="281"/>
      <c r="DE32" s="281"/>
      <c r="DF32" s="281"/>
      <c r="DG32" s="281"/>
      <c r="DH32" s="281"/>
      <c r="DI32" s="281"/>
      <c r="DJ32" s="281"/>
      <c r="DK32" s="281"/>
      <c r="DL32" s="281"/>
      <c r="DM32" s="281"/>
      <c r="DN32" s="281"/>
    </row>
    <row r="33" spans="1:118" s="282" customFormat="1" ht="15.75" customHeight="1">
      <c r="A33" s="336" t="s">
        <v>72</v>
      </c>
      <c r="B33" s="309"/>
      <c r="C33" s="310"/>
      <c r="D33" s="298">
        <f t="shared" si="9"/>
        <v>0</v>
      </c>
      <c r="E33" s="351"/>
      <c r="F33" s="276">
        <v>0</v>
      </c>
      <c r="G33" s="307">
        <f>E33+F33</f>
        <v>0</v>
      </c>
      <c r="H33" s="351"/>
      <c r="I33" s="276"/>
      <c r="J33" s="307"/>
      <c r="K33" s="348">
        <f t="shared" si="12"/>
        <v>0</v>
      </c>
      <c r="L33" s="289">
        <f t="shared" si="12"/>
        <v>0</v>
      </c>
      <c r="M33" s="349">
        <f t="shared" si="12"/>
        <v>0</v>
      </c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A33" s="281"/>
      <c r="CB33" s="281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1"/>
      <c r="DE33" s="281"/>
      <c r="DF33" s="281"/>
      <c r="DG33" s="281"/>
      <c r="DH33" s="281"/>
      <c r="DI33" s="281"/>
      <c r="DJ33" s="281"/>
      <c r="DK33" s="281"/>
      <c r="DL33" s="281"/>
      <c r="DM33" s="281"/>
      <c r="DN33" s="281"/>
    </row>
    <row r="34" spans="1:118" s="282" customFormat="1" ht="15.75" customHeight="1">
      <c r="A34" s="336" t="s">
        <v>73</v>
      </c>
      <c r="B34" s="309"/>
      <c r="C34" s="310"/>
      <c r="D34" s="298">
        <f t="shared" si="9"/>
        <v>0</v>
      </c>
      <c r="E34" s="351">
        <v>0</v>
      </c>
      <c r="F34" s="276">
        <v>0</v>
      </c>
      <c r="G34" s="307">
        <f aca="true" t="shared" si="13" ref="G34:G42">E34+F34</f>
        <v>0</v>
      </c>
      <c r="H34" s="351"/>
      <c r="I34" s="276"/>
      <c r="J34" s="307"/>
      <c r="K34" s="348">
        <f t="shared" si="12"/>
        <v>0</v>
      </c>
      <c r="L34" s="289">
        <f t="shared" si="12"/>
        <v>0</v>
      </c>
      <c r="M34" s="349">
        <f t="shared" si="12"/>
        <v>0</v>
      </c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  <c r="DG34" s="281"/>
      <c r="DH34" s="281"/>
      <c r="DI34" s="281"/>
      <c r="DJ34" s="281"/>
      <c r="DK34" s="281"/>
      <c r="DL34" s="281"/>
      <c r="DM34" s="281"/>
      <c r="DN34" s="281"/>
    </row>
    <row r="35" spans="1:118" s="282" customFormat="1" ht="15.75" customHeight="1">
      <c r="A35" s="284" t="s">
        <v>74</v>
      </c>
      <c r="B35" s="300"/>
      <c r="C35" s="301"/>
      <c r="D35" s="298">
        <f t="shared" si="9"/>
        <v>0</v>
      </c>
      <c r="E35" s="351">
        <v>0</v>
      </c>
      <c r="F35" s="276"/>
      <c r="G35" s="307">
        <f t="shared" si="13"/>
        <v>0</v>
      </c>
      <c r="H35" s="351"/>
      <c r="I35" s="276"/>
      <c r="J35" s="307"/>
      <c r="K35" s="348">
        <f t="shared" si="12"/>
        <v>0</v>
      </c>
      <c r="L35" s="289">
        <f t="shared" si="12"/>
        <v>0</v>
      </c>
      <c r="M35" s="349">
        <f t="shared" si="12"/>
        <v>0</v>
      </c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1"/>
      <c r="DF35" s="281"/>
      <c r="DG35" s="281"/>
      <c r="DH35" s="281"/>
      <c r="DI35" s="281"/>
      <c r="DJ35" s="281"/>
      <c r="DK35" s="281"/>
      <c r="DL35" s="281"/>
      <c r="DM35" s="281"/>
      <c r="DN35" s="281"/>
    </row>
    <row r="36" spans="1:118" s="282" customFormat="1" ht="15.75" customHeight="1">
      <c r="A36" s="284" t="s">
        <v>75</v>
      </c>
      <c r="B36" s="300"/>
      <c r="C36" s="301"/>
      <c r="D36" s="298">
        <f t="shared" si="9"/>
        <v>0</v>
      </c>
      <c r="E36" s="351"/>
      <c r="F36" s="276"/>
      <c r="G36" s="307">
        <f t="shared" si="13"/>
        <v>0</v>
      </c>
      <c r="H36" s="351"/>
      <c r="I36" s="276"/>
      <c r="J36" s="307"/>
      <c r="K36" s="348">
        <f t="shared" si="12"/>
        <v>0</v>
      </c>
      <c r="L36" s="289">
        <f t="shared" si="12"/>
        <v>0</v>
      </c>
      <c r="M36" s="349">
        <f t="shared" si="12"/>
        <v>0</v>
      </c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281"/>
      <c r="CN36" s="281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81"/>
      <c r="DG36" s="281"/>
      <c r="DH36" s="281"/>
      <c r="DI36" s="281"/>
      <c r="DJ36" s="281"/>
      <c r="DK36" s="281"/>
      <c r="DL36" s="281"/>
      <c r="DM36" s="281"/>
      <c r="DN36" s="281"/>
    </row>
    <row r="37" spans="1:118" s="282" customFormat="1" ht="15.75" customHeight="1">
      <c r="A37" s="274" t="s">
        <v>56</v>
      </c>
      <c r="B37" s="295"/>
      <c r="C37" s="304"/>
      <c r="D37" s="298">
        <f t="shared" si="9"/>
        <v>0</v>
      </c>
      <c r="E37" s="351"/>
      <c r="F37" s="276"/>
      <c r="G37" s="307">
        <f t="shared" si="13"/>
        <v>0</v>
      </c>
      <c r="H37" s="351"/>
      <c r="I37" s="276"/>
      <c r="J37" s="307"/>
      <c r="K37" s="348">
        <f t="shared" si="12"/>
        <v>0</v>
      </c>
      <c r="L37" s="289">
        <f t="shared" si="12"/>
        <v>0</v>
      </c>
      <c r="M37" s="349">
        <f t="shared" si="12"/>
        <v>0</v>
      </c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81"/>
      <c r="DG37" s="281"/>
      <c r="DH37" s="281"/>
      <c r="DI37" s="281"/>
      <c r="DJ37" s="281"/>
      <c r="DK37" s="281"/>
      <c r="DL37" s="281"/>
      <c r="DM37" s="281"/>
      <c r="DN37" s="281"/>
    </row>
    <row r="38" spans="1:118" s="282" customFormat="1" ht="15.75" customHeight="1">
      <c r="A38" s="285" t="s">
        <v>76</v>
      </c>
      <c r="B38" s="1856"/>
      <c r="C38" s="1857"/>
      <c r="D38" s="298">
        <f t="shared" si="9"/>
        <v>0</v>
      </c>
      <c r="E38" s="351"/>
      <c r="F38" s="276"/>
      <c r="G38" s="307">
        <f t="shared" si="13"/>
        <v>0</v>
      </c>
      <c r="H38" s="351"/>
      <c r="I38" s="276"/>
      <c r="J38" s="307"/>
      <c r="K38" s="348">
        <f t="shared" si="12"/>
        <v>0</v>
      </c>
      <c r="L38" s="289">
        <f t="shared" si="12"/>
        <v>0</v>
      </c>
      <c r="M38" s="349">
        <f t="shared" si="12"/>
        <v>0</v>
      </c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  <c r="DB38" s="281"/>
      <c r="DC38" s="281"/>
      <c r="DD38" s="281"/>
      <c r="DE38" s="281"/>
      <c r="DF38" s="281"/>
      <c r="DG38" s="281"/>
      <c r="DH38" s="281"/>
      <c r="DI38" s="281"/>
      <c r="DJ38" s="281"/>
      <c r="DK38" s="281"/>
      <c r="DL38" s="281"/>
      <c r="DM38" s="281"/>
      <c r="DN38" s="281"/>
    </row>
    <row r="39" spans="1:118" s="282" customFormat="1" ht="15.75" customHeight="1">
      <c r="A39" s="287" t="s">
        <v>77</v>
      </c>
      <c r="B39" s="302"/>
      <c r="C39" s="303"/>
      <c r="D39" s="298">
        <f t="shared" si="9"/>
        <v>0</v>
      </c>
      <c r="E39" s="351"/>
      <c r="F39" s="276"/>
      <c r="G39" s="307">
        <f t="shared" si="13"/>
        <v>0</v>
      </c>
      <c r="H39" s="351"/>
      <c r="I39" s="276"/>
      <c r="J39" s="307"/>
      <c r="K39" s="348">
        <f t="shared" si="12"/>
        <v>0</v>
      </c>
      <c r="L39" s="289">
        <f t="shared" si="12"/>
        <v>0</v>
      </c>
      <c r="M39" s="349">
        <f t="shared" si="12"/>
        <v>0</v>
      </c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281"/>
      <c r="CE39" s="281"/>
      <c r="CF39" s="281"/>
      <c r="CG39" s="281"/>
      <c r="CH39" s="281"/>
      <c r="CI39" s="281"/>
      <c r="CJ39" s="281"/>
      <c r="CK39" s="281"/>
      <c r="CL39" s="281"/>
      <c r="CM39" s="281"/>
      <c r="CN39" s="281"/>
      <c r="CO39" s="281"/>
      <c r="CP39" s="281"/>
      <c r="CQ39" s="281"/>
      <c r="CR39" s="281"/>
      <c r="CS39" s="281"/>
      <c r="CT39" s="281"/>
      <c r="CU39" s="281"/>
      <c r="CV39" s="281"/>
      <c r="CW39" s="281"/>
      <c r="CX39" s="281"/>
      <c r="CY39" s="281"/>
      <c r="CZ39" s="281"/>
      <c r="DA39" s="281"/>
      <c r="DB39" s="281"/>
      <c r="DC39" s="281"/>
      <c r="DD39" s="281"/>
      <c r="DE39" s="281"/>
      <c r="DF39" s="281"/>
      <c r="DG39" s="281"/>
      <c r="DH39" s="281"/>
      <c r="DI39" s="281"/>
      <c r="DJ39" s="281"/>
      <c r="DK39" s="281"/>
      <c r="DL39" s="281"/>
      <c r="DM39" s="281"/>
      <c r="DN39" s="281"/>
    </row>
    <row r="40" spans="1:118" s="282" customFormat="1" ht="15.75" customHeight="1">
      <c r="A40" s="287" t="s">
        <v>78</v>
      </c>
      <c r="B40" s="302"/>
      <c r="C40" s="303"/>
      <c r="D40" s="298">
        <f t="shared" si="9"/>
        <v>0</v>
      </c>
      <c r="E40" s="351"/>
      <c r="F40" s="276"/>
      <c r="G40" s="307">
        <f t="shared" si="13"/>
        <v>0</v>
      </c>
      <c r="H40" s="351"/>
      <c r="I40" s="276"/>
      <c r="J40" s="307"/>
      <c r="K40" s="348">
        <f t="shared" si="12"/>
        <v>0</v>
      </c>
      <c r="L40" s="289">
        <f t="shared" si="12"/>
        <v>0</v>
      </c>
      <c r="M40" s="349">
        <f t="shared" si="12"/>
        <v>0</v>
      </c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281"/>
      <c r="DG40" s="281"/>
      <c r="DH40" s="281"/>
      <c r="DI40" s="281"/>
      <c r="DJ40" s="281"/>
      <c r="DK40" s="281"/>
      <c r="DL40" s="281"/>
      <c r="DM40" s="281"/>
      <c r="DN40" s="281"/>
    </row>
    <row r="41" spans="1:118" s="282" customFormat="1" ht="15.75" customHeight="1">
      <c r="A41" s="274" t="s">
        <v>79</v>
      </c>
      <c r="B41" s="295"/>
      <c r="C41" s="304"/>
      <c r="D41" s="298">
        <f t="shared" si="9"/>
        <v>0</v>
      </c>
      <c r="E41" s="351"/>
      <c r="F41" s="276"/>
      <c r="G41" s="307">
        <f t="shared" si="13"/>
        <v>0</v>
      </c>
      <c r="H41" s="351"/>
      <c r="I41" s="276"/>
      <c r="J41" s="307"/>
      <c r="K41" s="352">
        <f t="shared" si="12"/>
        <v>0</v>
      </c>
      <c r="L41" s="276">
        <f t="shared" si="12"/>
        <v>0</v>
      </c>
      <c r="M41" s="353">
        <f t="shared" si="12"/>
        <v>0</v>
      </c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  <c r="BX41" s="281"/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/>
      <c r="CJ41" s="281"/>
      <c r="CK41" s="281"/>
      <c r="CL41" s="281"/>
      <c r="CM41" s="281"/>
      <c r="CN41" s="281"/>
      <c r="CO41" s="281"/>
      <c r="CP41" s="281"/>
      <c r="CQ41" s="281"/>
      <c r="CR41" s="281"/>
      <c r="CS41" s="281"/>
      <c r="CT41" s="281"/>
      <c r="CU41" s="281"/>
      <c r="CV41" s="281"/>
      <c r="CW41" s="281"/>
      <c r="CX41" s="281"/>
      <c r="CY41" s="281"/>
      <c r="CZ41" s="281"/>
      <c r="DA41" s="281"/>
      <c r="DB41" s="281"/>
      <c r="DC41" s="281"/>
      <c r="DD41" s="281"/>
      <c r="DE41" s="281"/>
      <c r="DF41" s="281"/>
      <c r="DG41" s="281"/>
      <c r="DH41" s="281"/>
      <c r="DI41" s="281"/>
      <c r="DJ41" s="281"/>
      <c r="DK41" s="281"/>
      <c r="DL41" s="281"/>
      <c r="DM41" s="281"/>
      <c r="DN41" s="281"/>
    </row>
    <row r="42" spans="1:118" s="282" customFormat="1" ht="15.75" customHeight="1">
      <c r="A42" s="274" t="s">
        <v>80</v>
      </c>
      <c r="B42" s="295"/>
      <c r="C42" s="304"/>
      <c r="D42" s="298">
        <f t="shared" si="9"/>
        <v>0</v>
      </c>
      <c r="E42" s="351"/>
      <c r="F42" s="276"/>
      <c r="G42" s="307">
        <f t="shared" si="13"/>
        <v>0</v>
      </c>
      <c r="H42" s="351"/>
      <c r="I42" s="276"/>
      <c r="J42" s="307"/>
      <c r="K42" s="352">
        <f t="shared" si="12"/>
        <v>0</v>
      </c>
      <c r="L42" s="276">
        <f t="shared" si="12"/>
        <v>0</v>
      </c>
      <c r="M42" s="353">
        <f t="shared" si="12"/>
        <v>0</v>
      </c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281"/>
      <c r="DG42" s="281"/>
      <c r="DH42" s="281"/>
      <c r="DI42" s="281"/>
      <c r="DJ42" s="281"/>
      <c r="DK42" s="281"/>
      <c r="DL42" s="281"/>
      <c r="DM42" s="281"/>
      <c r="DN42" s="281"/>
    </row>
    <row r="43" spans="1:118" s="282" customFormat="1" ht="15.75" customHeight="1" thickBot="1">
      <c r="A43" s="311" t="s">
        <v>65</v>
      </c>
      <c r="B43" s="1859"/>
      <c r="C43" s="1860"/>
      <c r="D43" s="298">
        <f t="shared" si="9"/>
        <v>0</v>
      </c>
      <c r="E43" s="354">
        <f aca="true" t="shared" si="14" ref="E43:J43">SUM(E33:E42)</f>
        <v>0</v>
      </c>
      <c r="F43" s="306">
        <f t="shared" si="14"/>
        <v>0</v>
      </c>
      <c r="G43" s="355">
        <f t="shared" si="14"/>
        <v>0</v>
      </c>
      <c r="H43" s="356">
        <f t="shared" si="14"/>
        <v>0</v>
      </c>
      <c r="I43" s="306">
        <f t="shared" si="14"/>
        <v>0</v>
      </c>
      <c r="J43" s="355">
        <f t="shared" si="14"/>
        <v>0</v>
      </c>
      <c r="K43" s="305">
        <f t="shared" si="12"/>
        <v>0</v>
      </c>
      <c r="L43" s="306">
        <f t="shared" si="12"/>
        <v>0</v>
      </c>
      <c r="M43" s="357">
        <f t="shared" si="12"/>
        <v>0</v>
      </c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1"/>
      <c r="CH43" s="281"/>
      <c r="CI43" s="281"/>
      <c r="CJ43" s="281"/>
      <c r="CK43" s="281"/>
      <c r="CL43" s="281"/>
      <c r="CM43" s="281"/>
      <c r="CN43" s="281"/>
      <c r="CO43" s="281"/>
      <c r="CP43" s="281"/>
      <c r="CQ43" s="281"/>
      <c r="CR43" s="281"/>
      <c r="CS43" s="281"/>
      <c r="CT43" s="281"/>
      <c r="CU43" s="281"/>
      <c r="CV43" s="281"/>
      <c r="CW43" s="281"/>
      <c r="CX43" s="281"/>
      <c r="CY43" s="281"/>
      <c r="CZ43" s="281"/>
      <c r="DA43" s="281"/>
      <c r="DB43" s="281"/>
      <c r="DC43" s="281"/>
      <c r="DD43" s="281"/>
      <c r="DE43" s="281"/>
      <c r="DF43" s="281"/>
      <c r="DG43" s="281"/>
      <c r="DH43" s="281"/>
      <c r="DI43" s="281"/>
      <c r="DJ43" s="281"/>
      <c r="DK43" s="281"/>
      <c r="DL43" s="281"/>
      <c r="DM43" s="281"/>
      <c r="DN43" s="281"/>
    </row>
    <row r="44" spans="1:118" s="282" customFormat="1" ht="15.75" customHeight="1">
      <c r="A44" s="358" t="s">
        <v>66</v>
      </c>
      <c r="B44" s="359">
        <f aca="true" t="shared" si="15" ref="B44:J44">B31</f>
        <v>52</v>
      </c>
      <c r="C44" s="359">
        <f t="shared" si="15"/>
        <v>5</v>
      </c>
      <c r="D44" s="360">
        <f t="shared" si="15"/>
        <v>57</v>
      </c>
      <c r="E44" s="361">
        <f t="shared" si="15"/>
        <v>0</v>
      </c>
      <c r="F44" s="362">
        <f t="shared" si="15"/>
        <v>0</v>
      </c>
      <c r="G44" s="363">
        <f t="shared" si="15"/>
        <v>0</v>
      </c>
      <c r="H44" s="361">
        <f t="shared" si="15"/>
        <v>0</v>
      </c>
      <c r="I44" s="362">
        <f t="shared" si="15"/>
        <v>0</v>
      </c>
      <c r="J44" s="363">
        <f t="shared" si="15"/>
        <v>0</v>
      </c>
      <c r="K44" s="682">
        <f>E44+H44+B44</f>
        <v>52</v>
      </c>
      <c r="L44" s="683">
        <f>F44+I44+C44</f>
        <v>5</v>
      </c>
      <c r="M44" s="684">
        <f>G44+J44+D44</f>
        <v>57</v>
      </c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1"/>
      <c r="BJ44" s="281"/>
      <c r="BK44" s="281"/>
      <c r="BL44" s="281"/>
      <c r="BM44" s="281"/>
      <c r="BN44" s="281"/>
      <c r="BO44" s="281"/>
      <c r="BP44" s="281"/>
      <c r="BQ44" s="281"/>
      <c r="BR44" s="281"/>
      <c r="BS44" s="281"/>
      <c r="BT44" s="281"/>
      <c r="BU44" s="281"/>
      <c r="BV44" s="281"/>
      <c r="BW44" s="281"/>
      <c r="BX44" s="281"/>
      <c r="BY44" s="281"/>
      <c r="BZ44" s="281"/>
      <c r="CA44" s="281"/>
      <c r="CB44" s="281"/>
      <c r="CC44" s="281"/>
      <c r="CD44" s="281"/>
      <c r="CE44" s="281"/>
      <c r="CF44" s="281"/>
      <c r="CG44" s="281"/>
      <c r="CH44" s="281"/>
      <c r="CI44" s="281"/>
      <c r="CJ44" s="281"/>
      <c r="CK44" s="281"/>
      <c r="CL44" s="281"/>
      <c r="CM44" s="281"/>
      <c r="CN44" s="281"/>
      <c r="CO44" s="281"/>
      <c r="CP44" s="281"/>
      <c r="CQ44" s="281"/>
      <c r="CR44" s="281"/>
      <c r="CS44" s="281"/>
      <c r="CT44" s="281"/>
      <c r="CU44" s="281"/>
      <c r="CV44" s="281"/>
      <c r="CW44" s="281"/>
      <c r="CX44" s="281"/>
      <c r="CY44" s="281"/>
      <c r="CZ44" s="281"/>
      <c r="DA44" s="281"/>
      <c r="DB44" s="281"/>
      <c r="DC44" s="281"/>
      <c r="DD44" s="281"/>
      <c r="DE44" s="281"/>
      <c r="DF44" s="281"/>
      <c r="DG44" s="281"/>
      <c r="DH44" s="281"/>
      <c r="DI44" s="281"/>
      <c r="DJ44" s="281"/>
      <c r="DK44" s="281"/>
      <c r="DL44" s="281"/>
      <c r="DM44" s="281"/>
      <c r="DN44" s="281"/>
    </row>
    <row r="45" spans="1:118" s="282" customFormat="1" ht="15.75" customHeight="1">
      <c r="A45" s="364" t="s">
        <v>65</v>
      </c>
      <c r="B45" s="365">
        <f aca="true" t="shared" si="16" ref="B45:J45">B43</f>
        <v>0</v>
      </c>
      <c r="C45" s="365">
        <f t="shared" si="16"/>
        <v>0</v>
      </c>
      <c r="D45" s="366">
        <f t="shared" si="16"/>
        <v>0</v>
      </c>
      <c r="E45" s="293">
        <f t="shared" si="16"/>
        <v>0</v>
      </c>
      <c r="F45" s="312">
        <f t="shared" si="16"/>
        <v>0</v>
      </c>
      <c r="G45" s="367">
        <f t="shared" si="16"/>
        <v>0</v>
      </c>
      <c r="H45" s="293">
        <f t="shared" si="16"/>
        <v>0</v>
      </c>
      <c r="I45" s="312">
        <f t="shared" si="16"/>
        <v>0</v>
      </c>
      <c r="J45" s="367">
        <f t="shared" si="16"/>
        <v>0</v>
      </c>
      <c r="K45" s="685">
        <f t="shared" si="12"/>
        <v>0</v>
      </c>
      <c r="L45" s="686">
        <f t="shared" si="12"/>
        <v>0</v>
      </c>
      <c r="M45" s="353">
        <f t="shared" si="12"/>
        <v>0</v>
      </c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81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  <c r="DE45" s="281"/>
      <c r="DF45" s="281"/>
      <c r="DG45" s="281"/>
      <c r="DH45" s="281"/>
      <c r="DI45" s="281"/>
      <c r="DJ45" s="281"/>
      <c r="DK45" s="281"/>
      <c r="DL45" s="281"/>
      <c r="DM45" s="281"/>
      <c r="DN45" s="281"/>
    </row>
    <row r="46" spans="1:118" s="282" customFormat="1" ht="15.75" customHeight="1" thickBot="1">
      <c r="A46" s="368" t="s">
        <v>67</v>
      </c>
      <c r="B46" s="369">
        <f>SUM(B44:B45)</f>
        <v>52</v>
      </c>
      <c r="C46" s="369">
        <f>SUM(C44:C45)</f>
        <v>5</v>
      </c>
      <c r="D46" s="370">
        <f>SUM(D44:D45)</f>
        <v>57</v>
      </c>
      <c r="E46" s="369">
        <f aca="true" t="shared" si="17" ref="E46:J46">SUM(E44:E45)</f>
        <v>0</v>
      </c>
      <c r="F46" s="371">
        <f t="shared" si="17"/>
        <v>0</v>
      </c>
      <c r="G46" s="372">
        <f t="shared" si="17"/>
        <v>0</v>
      </c>
      <c r="H46" s="369">
        <f t="shared" si="17"/>
        <v>0</v>
      </c>
      <c r="I46" s="371">
        <f t="shared" si="17"/>
        <v>0</v>
      </c>
      <c r="J46" s="372">
        <f t="shared" si="17"/>
        <v>0</v>
      </c>
      <c r="K46" s="687">
        <f>E46+H46+B46</f>
        <v>52</v>
      </c>
      <c r="L46" s="688">
        <f>F46+I46+C46</f>
        <v>5</v>
      </c>
      <c r="M46" s="373">
        <f>G46+J46+D46</f>
        <v>57</v>
      </c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  <c r="DF46" s="281"/>
      <c r="DG46" s="281"/>
      <c r="DH46" s="281"/>
      <c r="DI46" s="281"/>
      <c r="DJ46" s="281"/>
      <c r="DK46" s="281"/>
      <c r="DL46" s="281"/>
      <c r="DM46" s="281"/>
      <c r="DN46" s="281"/>
    </row>
    <row r="47" spans="1:13" ht="12.75">
      <c r="A47" s="261"/>
      <c r="B47" s="1435"/>
      <c r="C47" s="1435"/>
      <c r="D47" s="1435"/>
      <c r="E47" s="1435"/>
      <c r="F47" s="1435"/>
      <c r="G47" s="1435"/>
      <c r="H47" s="1435"/>
      <c r="I47" s="1435"/>
      <c r="J47" s="1435"/>
      <c r="K47" s="1435"/>
      <c r="L47" s="1435"/>
      <c r="M47" s="1435"/>
    </row>
    <row r="48" spans="1:16" ht="15" customHeight="1">
      <c r="A48" s="261"/>
      <c r="B48" s="2475" t="s">
        <v>341</v>
      </c>
      <c r="C48" s="2475"/>
      <c r="D48" s="2475"/>
      <c r="E48" s="2475"/>
      <c r="F48" s="2475"/>
      <c r="G48" s="2475"/>
      <c r="H48" s="2475"/>
      <c r="I48" s="2475"/>
      <c r="J48" s="2475"/>
      <c r="K48" s="2475"/>
      <c r="L48" s="2475"/>
      <c r="M48" s="2475"/>
      <c r="N48" s="2475"/>
      <c r="O48" s="2475"/>
      <c r="P48" s="2475"/>
    </row>
    <row r="49" spans="1:13" ht="12.75">
      <c r="A49" s="261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</row>
    <row r="50" spans="1:13" ht="12.75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</row>
    <row r="51" spans="1:13" ht="12.75">
      <c r="A51" s="261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</row>
    <row r="52" spans="1:13" ht="12.75">
      <c r="A52" s="261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</row>
    <row r="53" spans="1:13" ht="12.75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</row>
    <row r="54" spans="1:13" ht="12.75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</row>
    <row r="55" spans="1:13" ht="12.75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</row>
    <row r="56" spans="1:13" ht="12.75">
      <c r="A56" s="261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</row>
    <row r="57" spans="1:13" ht="12.75">
      <c r="A57" s="261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</row>
    <row r="58" spans="1:13" ht="12.75">
      <c r="A58" s="261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</row>
    <row r="59" spans="1:13" ht="12.75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</row>
    <row r="60" spans="1:13" ht="12.75">
      <c r="A60" s="261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</row>
    <row r="61" spans="1:13" ht="12.75">
      <c r="A61" s="261"/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</row>
    <row r="62" spans="1:13" ht="12.75">
      <c r="A62" s="261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</row>
    <row r="63" spans="1:13" ht="12.75">
      <c r="A63" s="261"/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</row>
    <row r="64" spans="1:13" ht="12.75">
      <c r="A64" s="261"/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</row>
    <row r="65" s="261" customFormat="1" ht="12.75"/>
    <row r="66" s="261" customFormat="1" ht="12.75"/>
    <row r="67" s="261" customFormat="1" ht="12.75"/>
    <row r="68" s="261" customFormat="1" ht="12.75"/>
    <row r="69" s="261" customFormat="1" ht="12.75"/>
    <row r="70" s="261" customFormat="1" ht="12.75"/>
    <row r="71" s="261" customFormat="1" ht="12.75"/>
    <row r="72" s="261" customFormat="1" ht="12.75"/>
    <row r="73" s="261" customFormat="1" ht="12.75"/>
    <row r="74" s="261" customFormat="1" ht="12.75"/>
    <row r="75" s="261" customFormat="1" ht="12.75"/>
    <row r="76" s="261" customFormat="1" ht="12.75"/>
    <row r="77" s="261" customFormat="1" ht="12.75"/>
    <row r="78" s="261" customFormat="1" ht="12.75"/>
    <row r="79" s="261" customFormat="1" ht="12.75"/>
    <row r="80" s="261" customFormat="1" ht="12.75"/>
    <row r="81" s="261" customFormat="1" ht="12.75"/>
    <row r="82" s="261" customFormat="1" ht="12.75"/>
  </sheetData>
  <sheetProtection/>
  <mergeCells count="12">
    <mergeCell ref="A1:M1"/>
    <mergeCell ref="A2:M2"/>
    <mergeCell ref="A3:A6"/>
    <mergeCell ref="B3:D3"/>
    <mergeCell ref="E3:G3"/>
    <mergeCell ref="H3:J3"/>
    <mergeCell ref="B48:P48"/>
    <mergeCell ref="K3:M3"/>
    <mergeCell ref="B4:D5"/>
    <mergeCell ref="E4:G5"/>
    <mergeCell ref="H4:J5"/>
    <mergeCell ref="K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LVR</dc:creator>
  <cp:keywords/>
  <dc:description/>
  <cp:lastModifiedBy>Пользователь</cp:lastModifiedBy>
  <cp:lastPrinted>2016-07-12T14:03:55Z</cp:lastPrinted>
  <dcterms:created xsi:type="dcterms:W3CDTF">2004-12-10T12:36:05Z</dcterms:created>
  <dcterms:modified xsi:type="dcterms:W3CDTF">2016-07-20T14:37:40Z</dcterms:modified>
  <cp:category/>
  <cp:version/>
  <cp:contentType/>
  <cp:contentStatus/>
</cp:coreProperties>
</file>